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60" windowWidth="20730" windowHeight="9360"/>
  </bookViews>
  <sheets>
    <sheet name="Лист1" sheetId="1" r:id="rId1"/>
    <sheet name="Лист2" sheetId="2" r:id="rId2"/>
    <sheet name="Лист3" sheetId="3" r:id="rId3"/>
  </sheets>
  <calcPr calcId="152511" iterateDelta="1E-4"/>
</workbook>
</file>

<file path=xl/calcChain.xml><?xml version="1.0" encoding="utf-8"?>
<calcChain xmlns="http://schemas.openxmlformats.org/spreadsheetml/2006/main">
  <c r="E206" i="1" l="1"/>
  <c r="F206" i="1"/>
  <c r="G206" i="1"/>
  <c r="H206" i="1"/>
  <c r="D206" i="1"/>
  <c r="L31" i="2" l="1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H257" i="1"/>
  <c r="G257" i="1"/>
  <c r="F257" i="1"/>
  <c r="E257" i="1"/>
  <c r="D257" i="1"/>
  <c r="H252" i="1"/>
  <c r="G252" i="1"/>
  <c r="F252" i="1"/>
  <c r="E252" i="1"/>
  <c r="D252" i="1"/>
  <c r="H248" i="1"/>
  <c r="G248" i="1"/>
  <c r="F248" i="1"/>
  <c r="E248" i="1"/>
  <c r="D248" i="1"/>
  <c r="H241" i="1"/>
  <c r="G241" i="1"/>
  <c r="F241" i="1"/>
  <c r="E241" i="1"/>
  <c r="D241" i="1"/>
  <c r="H239" i="1"/>
  <c r="G239" i="1"/>
  <c r="F239" i="1"/>
  <c r="E239" i="1"/>
  <c r="D239" i="1"/>
  <c r="D258" i="1" s="1"/>
  <c r="H231" i="1"/>
  <c r="G231" i="1"/>
  <c r="F231" i="1"/>
  <c r="E231" i="1"/>
  <c r="D231" i="1"/>
  <c r="H226" i="1"/>
  <c r="G226" i="1"/>
  <c r="F226" i="1"/>
  <c r="E226" i="1"/>
  <c r="D226" i="1"/>
  <c r="H223" i="1"/>
  <c r="G223" i="1"/>
  <c r="F223" i="1"/>
  <c r="E223" i="1"/>
  <c r="D223" i="1"/>
  <c r="H216" i="1"/>
  <c r="G216" i="1"/>
  <c r="F216" i="1"/>
  <c r="E216" i="1"/>
  <c r="D216" i="1"/>
  <c r="H214" i="1"/>
  <c r="H232" i="1" s="1"/>
  <c r="G214" i="1"/>
  <c r="G232" i="1" s="1"/>
  <c r="F214" i="1"/>
  <c r="F232" i="1" s="1"/>
  <c r="E214" i="1"/>
  <c r="E232" i="1" s="1"/>
  <c r="D214" i="1"/>
  <c r="D232" i="1" s="1"/>
  <c r="H200" i="1"/>
  <c r="G200" i="1"/>
  <c r="F200" i="1"/>
  <c r="E200" i="1"/>
  <c r="D200" i="1"/>
  <c r="H197" i="1"/>
  <c r="G197" i="1"/>
  <c r="F197" i="1"/>
  <c r="E197" i="1"/>
  <c r="D197" i="1"/>
  <c r="H190" i="1"/>
  <c r="G190" i="1"/>
  <c r="F190" i="1"/>
  <c r="E190" i="1"/>
  <c r="D190" i="1"/>
  <c r="H188" i="1"/>
  <c r="G188" i="1"/>
  <c r="F188" i="1"/>
  <c r="F207" i="1" s="1"/>
  <c r="E188" i="1"/>
  <c r="D188" i="1"/>
  <c r="H179" i="1"/>
  <c r="G179" i="1"/>
  <c r="F179" i="1"/>
  <c r="E179" i="1"/>
  <c r="D179" i="1"/>
  <c r="H174" i="1"/>
  <c r="G174" i="1"/>
  <c r="F174" i="1"/>
  <c r="E174" i="1"/>
  <c r="D174" i="1"/>
  <c r="H170" i="1"/>
  <c r="G170" i="1"/>
  <c r="F170" i="1"/>
  <c r="E170" i="1"/>
  <c r="D170" i="1"/>
  <c r="H163" i="1"/>
  <c r="G163" i="1"/>
  <c r="F163" i="1"/>
  <c r="E163" i="1"/>
  <c r="D163" i="1"/>
  <c r="H161" i="1"/>
  <c r="G161" i="1"/>
  <c r="G180" i="1" s="1"/>
  <c r="F161" i="1"/>
  <c r="E161" i="1"/>
  <c r="D161" i="1"/>
  <c r="H153" i="1"/>
  <c r="G153" i="1"/>
  <c r="F153" i="1"/>
  <c r="E153" i="1"/>
  <c r="D153" i="1"/>
  <c r="H147" i="1"/>
  <c r="G147" i="1"/>
  <c r="F147" i="1"/>
  <c r="E147" i="1"/>
  <c r="D147" i="1"/>
  <c r="H143" i="1"/>
  <c r="G143" i="1"/>
  <c r="F143" i="1"/>
  <c r="E143" i="1"/>
  <c r="D143" i="1"/>
  <c r="H136" i="1"/>
  <c r="G136" i="1"/>
  <c r="F136" i="1"/>
  <c r="E136" i="1"/>
  <c r="D136" i="1"/>
  <c r="H134" i="1"/>
  <c r="G134" i="1"/>
  <c r="F134" i="1"/>
  <c r="E134" i="1"/>
  <c r="D134" i="1"/>
  <c r="H126" i="1"/>
  <c r="G126" i="1"/>
  <c r="F126" i="1"/>
  <c r="E126" i="1"/>
  <c r="D126" i="1"/>
  <c r="H121" i="1"/>
  <c r="G121" i="1"/>
  <c r="F121" i="1"/>
  <c r="E121" i="1"/>
  <c r="D121" i="1"/>
  <c r="H117" i="1"/>
  <c r="G117" i="1"/>
  <c r="F117" i="1"/>
  <c r="E117" i="1"/>
  <c r="D117" i="1"/>
  <c r="H110" i="1"/>
  <c r="G110" i="1"/>
  <c r="F110" i="1"/>
  <c r="E110" i="1"/>
  <c r="D110" i="1"/>
  <c r="H108" i="1"/>
  <c r="G108" i="1"/>
  <c r="F108" i="1"/>
  <c r="E108" i="1"/>
  <c r="D108" i="1"/>
  <c r="H100" i="1"/>
  <c r="G100" i="1"/>
  <c r="F100" i="1"/>
  <c r="E100" i="1"/>
  <c r="D100" i="1"/>
  <c r="H95" i="1"/>
  <c r="G95" i="1"/>
  <c r="F95" i="1"/>
  <c r="E95" i="1"/>
  <c r="D95" i="1"/>
  <c r="H91" i="1"/>
  <c r="G91" i="1"/>
  <c r="F91" i="1"/>
  <c r="E91" i="1"/>
  <c r="D91" i="1"/>
  <c r="H86" i="1"/>
  <c r="G86" i="1"/>
  <c r="F86" i="1"/>
  <c r="E86" i="1"/>
  <c r="D86" i="1"/>
  <c r="H84" i="1"/>
  <c r="G84" i="1"/>
  <c r="F84" i="1"/>
  <c r="F101" i="1" s="1"/>
  <c r="E84" i="1"/>
  <c r="D84" i="1"/>
  <c r="H76" i="1"/>
  <c r="G76" i="1"/>
  <c r="F76" i="1"/>
  <c r="E76" i="1"/>
  <c r="D76" i="1"/>
  <c r="H72" i="1"/>
  <c r="G72" i="1"/>
  <c r="F72" i="1"/>
  <c r="E72" i="1"/>
  <c r="D72" i="1"/>
  <c r="H68" i="1"/>
  <c r="G68" i="1"/>
  <c r="F68" i="1"/>
  <c r="E68" i="1"/>
  <c r="D68" i="1"/>
  <c r="H61" i="1"/>
  <c r="G61" i="1"/>
  <c r="F61" i="1"/>
  <c r="E61" i="1"/>
  <c r="D61" i="1"/>
  <c r="H59" i="1"/>
  <c r="G59" i="1"/>
  <c r="F59" i="1"/>
  <c r="E59" i="1"/>
  <c r="D59" i="1"/>
  <c r="H50" i="1"/>
  <c r="G50" i="1"/>
  <c r="F50" i="1"/>
  <c r="E50" i="1"/>
  <c r="D50" i="1"/>
  <c r="H45" i="1"/>
  <c r="G45" i="1"/>
  <c r="F45" i="1"/>
  <c r="E45" i="1"/>
  <c r="D45" i="1"/>
  <c r="H41" i="1"/>
  <c r="G41" i="1"/>
  <c r="F41" i="1"/>
  <c r="E41" i="1"/>
  <c r="D41" i="1"/>
  <c r="H34" i="1"/>
  <c r="G34" i="1"/>
  <c r="F34" i="1"/>
  <c r="E34" i="1"/>
  <c r="D34" i="1"/>
  <c r="H32" i="1"/>
  <c r="G32" i="1"/>
  <c r="F32" i="1"/>
  <c r="E32" i="1"/>
  <c r="D32" i="1"/>
  <c r="H24" i="1"/>
  <c r="G24" i="1"/>
  <c r="F24" i="1"/>
  <c r="E24" i="1"/>
  <c r="D24" i="1"/>
  <c r="H19" i="1"/>
  <c r="G19" i="1"/>
  <c r="F19" i="1"/>
  <c r="E19" i="1"/>
  <c r="D19" i="1"/>
  <c r="H16" i="1"/>
  <c r="G16" i="1"/>
  <c r="F16" i="1"/>
  <c r="E16" i="1"/>
  <c r="D16" i="1"/>
  <c r="H10" i="1"/>
  <c r="G10" i="1"/>
  <c r="F10" i="1"/>
  <c r="E10" i="1"/>
  <c r="D10" i="1"/>
  <c r="H8" i="1"/>
  <c r="G8" i="1"/>
  <c r="F8" i="1"/>
  <c r="E8" i="1"/>
  <c r="D8" i="1"/>
  <c r="D77" i="1" l="1"/>
  <c r="F127" i="1"/>
  <c r="D180" i="1"/>
  <c r="G207" i="1"/>
  <c r="D101" i="1"/>
  <c r="D207" i="1"/>
  <c r="E154" i="1"/>
  <c r="F51" i="1"/>
  <c r="H101" i="1"/>
  <c r="G127" i="1"/>
  <c r="F154" i="1"/>
  <c r="E180" i="1"/>
  <c r="H207" i="1"/>
  <c r="G51" i="1"/>
  <c r="E101" i="1"/>
  <c r="G154" i="1"/>
  <c r="F180" i="1"/>
  <c r="E207" i="1"/>
  <c r="G258" i="1"/>
  <c r="F258" i="1"/>
  <c r="E258" i="1"/>
  <c r="G101" i="1"/>
  <c r="G77" i="1"/>
  <c r="H154" i="1"/>
  <c r="H258" i="1"/>
  <c r="H180" i="1"/>
  <c r="E127" i="1"/>
  <c r="E77" i="1"/>
  <c r="D154" i="1"/>
  <c r="D127" i="1"/>
  <c r="H127" i="1"/>
  <c r="H77" i="1"/>
  <c r="F77" i="1"/>
  <c r="H51" i="1"/>
  <c r="E51" i="1"/>
  <c r="D51" i="1"/>
  <c r="H25" i="1"/>
  <c r="G25" i="1"/>
  <c r="F25" i="1"/>
  <c r="E25" i="1"/>
  <c r="D25" i="1"/>
  <c r="I260" i="1"/>
  <c r="G260" i="1" l="1"/>
  <c r="F261" i="1"/>
  <c r="E260" i="1"/>
  <c r="F260" i="1"/>
  <c r="I261" i="1"/>
  <c r="G261" i="1"/>
  <c r="H261" i="1"/>
  <c r="E261" i="1"/>
  <c r="H260" i="1"/>
</calcChain>
</file>

<file path=xl/sharedStrings.xml><?xml version="1.0" encoding="utf-8"?>
<sst xmlns="http://schemas.openxmlformats.org/spreadsheetml/2006/main" count="458" uniqueCount="182">
  <si>
    <t>День 1</t>
  </si>
  <si>
    <t>Прием пищи</t>
  </si>
  <si>
    <t>Наименование блюда</t>
  </si>
  <si>
    <t>Выход блюда</t>
  </si>
  <si>
    <t>Пищевые вещества (г)</t>
  </si>
  <si>
    <t>Энергетическая ценность (ккал)</t>
  </si>
  <si>
    <t>№ технологической карты</t>
  </si>
  <si>
    <t>Б</t>
  </si>
  <si>
    <t>Ж</t>
  </si>
  <si>
    <t>У</t>
  </si>
  <si>
    <t>Завтрак:</t>
  </si>
  <si>
    <t>Каша вязкая пшеничная</t>
  </si>
  <si>
    <t>Кондитерские изделия</t>
  </si>
  <si>
    <t xml:space="preserve">Сыр </t>
  </si>
  <si>
    <t>Чай с сахаром</t>
  </si>
  <si>
    <t>Итого за завтрак</t>
  </si>
  <si>
    <t>Второй завтрак:</t>
  </si>
  <si>
    <t>Соки овощные, фруктовые и ягодные</t>
  </si>
  <si>
    <t>32/1</t>
  </si>
  <si>
    <t>Итого за второй завтрак</t>
  </si>
  <si>
    <t>Обед:</t>
  </si>
  <si>
    <t>Салат из свеклы с огурцами солеными</t>
  </si>
  <si>
    <t xml:space="preserve">Суп картофельный </t>
  </si>
  <si>
    <t>Гуляш с макаронными изделиями (60/140)</t>
  </si>
  <si>
    <t>57, 41/1</t>
  </si>
  <si>
    <t>Компот из сушёных фруктов</t>
  </si>
  <si>
    <t>Хлеб ржаной</t>
  </si>
  <si>
    <t>Итого за обед</t>
  </si>
  <si>
    <t>Полдник</t>
  </si>
  <si>
    <t>Какао с молоком</t>
  </si>
  <si>
    <t>Итого за полдник</t>
  </si>
  <si>
    <t>Ужин:</t>
  </si>
  <si>
    <t>Запеканка из творога</t>
  </si>
  <si>
    <t>Соус сметанный</t>
  </si>
  <si>
    <t>Кофейный напиток с молоком</t>
  </si>
  <si>
    <t>Хлеб пшеничный</t>
  </si>
  <si>
    <t>Итого за ужин</t>
  </si>
  <si>
    <t>Всего день</t>
  </si>
  <si>
    <t>День 2</t>
  </si>
  <si>
    <t>Каша вязкая пшенная</t>
  </si>
  <si>
    <t>Бутерброд с маслом</t>
  </si>
  <si>
    <t>65/1</t>
  </si>
  <si>
    <t>Фрукт</t>
  </si>
  <si>
    <t xml:space="preserve">Салат из соленых огурцов с луком </t>
  </si>
  <si>
    <t xml:space="preserve">Щи из свежей капусты с картофелем </t>
  </si>
  <si>
    <t xml:space="preserve">Котлета </t>
  </si>
  <si>
    <t>Пюре картофельное</t>
  </si>
  <si>
    <t>Компот из свежих плодов</t>
  </si>
  <si>
    <t>Полдник:</t>
  </si>
  <si>
    <t>Морковь тертая</t>
  </si>
  <si>
    <t>Кефир</t>
  </si>
  <si>
    <t>Бутерброд с повидлом</t>
  </si>
  <si>
    <t>Котлета рыбная запечённая</t>
  </si>
  <si>
    <t>Свекла тушенная</t>
  </si>
  <si>
    <t>Чай с лимоном</t>
  </si>
  <si>
    <t>73/1</t>
  </si>
  <si>
    <t>Всего день:</t>
  </si>
  <si>
    <t>День 3</t>
  </si>
  <si>
    <t>Салат  из белокочанной капусты</t>
  </si>
  <si>
    <t>Омлет натуральный</t>
  </si>
  <si>
    <t>Второй завтрак</t>
  </si>
  <si>
    <t>Салат из свеклы</t>
  </si>
  <si>
    <t>Запеканка из печени, каша перловая (80/150)</t>
  </si>
  <si>
    <t>Сметанный соус</t>
  </si>
  <si>
    <t>Кисель из натурального сока</t>
  </si>
  <si>
    <t>Ватрушка</t>
  </si>
  <si>
    <t>Салат из моркови с яблоками</t>
  </si>
  <si>
    <t>День 4</t>
  </si>
  <si>
    <t xml:space="preserve">Каша вязкая манная </t>
  </si>
  <si>
    <t>68/1</t>
  </si>
  <si>
    <t xml:space="preserve">Борщ с картофелем </t>
  </si>
  <si>
    <t>Рулет мясной с яйцом, картофельное пюре (60/150)</t>
  </si>
  <si>
    <t>74, 44</t>
  </si>
  <si>
    <t>Салат из моркови</t>
  </si>
  <si>
    <t>Ряженка</t>
  </si>
  <si>
    <t>64/2</t>
  </si>
  <si>
    <t>Винегрет</t>
  </si>
  <si>
    <t>Яйцо</t>
  </si>
  <si>
    <t>День 5</t>
  </si>
  <si>
    <t>Каша молочная гречневая</t>
  </si>
  <si>
    <t>65/2</t>
  </si>
  <si>
    <t xml:space="preserve">Салат из белокочанной капусты </t>
  </si>
  <si>
    <t>Суп картофельный с клецками</t>
  </si>
  <si>
    <t>хлеб пшеничный</t>
  </si>
  <si>
    <t>День 6</t>
  </si>
  <si>
    <t>64/1</t>
  </si>
  <si>
    <t xml:space="preserve">Салат из свеклы </t>
  </si>
  <si>
    <t>Суп картофельный с крупой</t>
  </si>
  <si>
    <t>Капуста тушеная</t>
  </si>
  <si>
    <t>Компот из сушеных фруктов</t>
  </si>
  <si>
    <t xml:space="preserve"> фрукт</t>
  </si>
  <si>
    <t>Молоко</t>
  </si>
  <si>
    <t>День 7</t>
  </si>
  <si>
    <t>68/2</t>
  </si>
  <si>
    <t xml:space="preserve">Салат овощной </t>
  </si>
  <si>
    <t>Рассольник Ленинградский</t>
  </si>
  <si>
    <t>Тефтели мясные</t>
  </si>
  <si>
    <t>Биточки рыбные запеченые</t>
  </si>
  <si>
    <t>Рагу овощное</t>
  </si>
  <si>
    <t>День 8</t>
  </si>
  <si>
    <t>ё</t>
  </si>
  <si>
    <t>Каша вязкая овсяная</t>
  </si>
  <si>
    <t>Сыр (порциями)</t>
  </si>
  <si>
    <t>Салат из белокочанной капусты</t>
  </si>
  <si>
    <t>Борщ с капустой и картофелем</t>
  </si>
  <si>
    <t>Котлета, каша гречневая (60/150)</t>
  </si>
  <si>
    <t>45, 76</t>
  </si>
  <si>
    <t>Соус молочный</t>
  </si>
  <si>
    <t>Плюшка</t>
  </si>
  <si>
    <t>Пудинг из творога запеченный</t>
  </si>
  <si>
    <t>Соус молочный (сладкий)</t>
  </si>
  <si>
    <t xml:space="preserve"> Хлеб пшеничный</t>
  </si>
  <si>
    <t>День 9</t>
  </si>
  <si>
    <t>Каша вязкая рисовая</t>
  </si>
  <si>
    <t>67/1</t>
  </si>
  <si>
    <t>5/1</t>
  </si>
  <si>
    <t>Щи со свежей капусты</t>
  </si>
  <si>
    <t>Суфле из отварного мяса</t>
  </si>
  <si>
    <t>Рыба запеченная в омлете</t>
  </si>
  <si>
    <t>День 10</t>
  </si>
  <si>
    <t>Каша вязкая ячневая</t>
  </si>
  <si>
    <t>65/3</t>
  </si>
  <si>
    <t>Суп картофельный с бобовыми</t>
  </si>
  <si>
    <t>Яйцо отварное</t>
  </si>
  <si>
    <t>Плов</t>
  </si>
  <si>
    <t>Макаронные изделия</t>
  </si>
  <si>
    <t>Итого за весь период:</t>
  </si>
  <si>
    <t>Среднее значение за период:</t>
  </si>
  <si>
    <t>Содержание белков, жиров и углеводов в меню за период в % от калорийности</t>
  </si>
  <si>
    <t>Накопительная ведомость примерного меню для детей от 3 до 7 лет с 12-часовым пребыванием</t>
  </si>
  <si>
    <t>Наименование продуктов</t>
  </si>
  <si>
    <t>Среднее</t>
  </si>
  <si>
    <t>Норма</t>
  </si>
  <si>
    <t>Мясо</t>
  </si>
  <si>
    <t>Птица</t>
  </si>
  <si>
    <t>Колбаса</t>
  </si>
  <si>
    <t>Рыба</t>
  </si>
  <si>
    <t>Масло слив.</t>
  </si>
  <si>
    <t>Масло раст.</t>
  </si>
  <si>
    <t>Молоко, кефир</t>
  </si>
  <si>
    <t xml:space="preserve"> </t>
  </si>
  <si>
    <t>Сметана</t>
  </si>
  <si>
    <t>Творог</t>
  </si>
  <si>
    <t>Сыр</t>
  </si>
  <si>
    <t>Мука пшен.</t>
  </si>
  <si>
    <t>Крахмал</t>
  </si>
  <si>
    <t>Крупа</t>
  </si>
  <si>
    <t>Макароны</t>
  </si>
  <si>
    <t>Сахар</t>
  </si>
  <si>
    <t>Кондит. Изделия</t>
  </si>
  <si>
    <t>Сухофрукты</t>
  </si>
  <si>
    <t>Фрукты</t>
  </si>
  <si>
    <t>Сок</t>
  </si>
  <si>
    <t>Картофель</t>
  </si>
  <si>
    <t>Овощи</t>
  </si>
  <si>
    <t>Хлеб пшен.</t>
  </si>
  <si>
    <t>чай</t>
  </si>
  <si>
    <t>кофе</t>
  </si>
  <si>
    <t>какао</t>
  </si>
  <si>
    <t>дрожжи</t>
  </si>
  <si>
    <t>Соль</t>
  </si>
  <si>
    <t>73/2</t>
  </si>
  <si>
    <t>55,26</t>
  </si>
  <si>
    <t>93,36</t>
  </si>
  <si>
    <t>Яйцо вареное</t>
  </si>
  <si>
    <t>Булочка Веснушка</t>
  </si>
  <si>
    <t>3/2</t>
  </si>
  <si>
    <t>38/2</t>
  </si>
  <si>
    <t>Каша вязкая из смеси круп "Дружба"</t>
  </si>
  <si>
    <t>Каша из смеси двух круп Дружба</t>
  </si>
  <si>
    <t>Молочная вермишель</t>
  </si>
  <si>
    <t>Жаркое по-домашнему с курицей</t>
  </si>
  <si>
    <t>Суп картофельный с фрикадельками</t>
  </si>
  <si>
    <t>55/1</t>
  </si>
  <si>
    <t>Сырники</t>
  </si>
  <si>
    <t>Суфле из печени с морковью</t>
  </si>
  <si>
    <t>38/3</t>
  </si>
  <si>
    <t>49, 20</t>
  </si>
  <si>
    <t>3|2</t>
  </si>
  <si>
    <t>Cалат овощной с яблоками</t>
  </si>
  <si>
    <t>Компот из сухофруктов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</si>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</sst>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"/>
  </numFmts>
  <fonts count="15">
    <font>
      <sz val="11"/>
      <color theme="1"/>
      <name val="Calibri"/>
      <charset val="134"/>
      <scheme val="minor"/>
    </font>
    <font>
      <sz val="14"/>
      <color theme="1"/>
      <name val="Times New Roman"/>
      <charset val="204"/>
    </font>
    <font>
      <b/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sz val="11"/>
      <name val="Calibri"/>
      <charset val="134"/>
      <scheme val="minor"/>
    </font>
    <font>
      <sz val="13"/>
      <color theme="1"/>
      <name val="Times New Roman"/>
      <charset val="204"/>
    </font>
    <font>
      <b/>
      <sz val="14"/>
      <color theme="1"/>
      <name val="Times New Roman"/>
      <charset val="204"/>
    </font>
    <font>
      <b/>
      <sz val="13"/>
      <color theme="1"/>
      <name val="Times New Roman"/>
      <charset val="204"/>
    </font>
    <font>
      <b/>
      <sz val="11"/>
      <color theme="1"/>
      <name val="Calibri"/>
      <charset val="134"/>
      <scheme val="minor"/>
    </font>
    <font>
      <sz val="13"/>
      <name val="Times New Roman"/>
      <charset val="204"/>
    </font>
    <font>
      <sz val="13"/>
      <color theme="1"/>
      <name val="Times New Roman"/>
      <charset val="134"/>
    </font>
    <font>
      <b/>
      <sz val="12"/>
      <color theme="1"/>
      <name val="Times New Roman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85">
    <xf numFmtId="0" fontId="0" fillId="0" borderId="0" xfId="0"/>
    <xf numFmtId="0" fontId="0" fillId="0" borderId="2" xfId="0" applyBorder="1" applyAlignment="1">
      <alignment wrapText="1"/>
    </xf>
    <xf numFmtId="0" fontId="0" fillId="0" borderId="2" xfId="0" applyBorder="1"/>
    <xf numFmtId="0" fontId="0" fillId="2" borderId="2" xfId="0" applyFill="1" applyBorder="1"/>
    <xf numFmtId="0" fontId="0" fillId="0" borderId="2" xfId="0" applyFill="1" applyBorder="1"/>
    <xf numFmtId="0" fontId="2" fillId="0" borderId="2" xfId="0" applyFont="1" applyBorder="1"/>
    <xf numFmtId="0" fontId="3" fillId="0" borderId="0" xfId="0" applyFont="1" applyBorder="1" applyAlignment="1">
      <alignment horizontal="center" vertical="center" wrapText="1"/>
    </xf>
    <xf numFmtId="0" fontId="2" fillId="0" borderId="2" xfId="0" applyFont="1" applyFill="1" applyBorder="1"/>
    <xf numFmtId="164" fontId="2" fillId="0" borderId="2" xfId="0" applyNumberFormat="1" applyFont="1" applyFill="1" applyBorder="1"/>
    <xf numFmtId="0" fontId="4" fillId="0" borderId="0" xfId="0" applyFont="1"/>
    <xf numFmtId="0" fontId="5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165" fontId="5" fillId="0" borderId="2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49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8" fillId="0" borderId="0" xfId="0" applyFont="1"/>
    <xf numFmtId="0" fontId="11" fillId="0" borderId="2" xfId="0" applyFont="1" applyBorder="1"/>
    <xf numFmtId="0" fontId="11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5" fillId="0" borderId="2" xfId="1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6" fontId="12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2" xfId="0" applyFont="1" applyFill="1" applyBorder="1" applyAlignment="1">
      <alignment horizontal="center"/>
    </xf>
    <xf numFmtId="0" fontId="6" fillId="0" borderId="2" xfId="0" applyFont="1" applyFill="1" applyBorder="1"/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62"/>
  <sheetViews>
    <sheetView tabSelected="1" view="pageBreakPreview" zoomScale="90" zoomScaleNormal="90" zoomScaleSheetLayoutView="90" workbookViewId="0">
      <selection activeCell="S84" sqref="S84"/>
    </sheetView>
  </sheetViews>
  <sheetFormatPr defaultColWidth="9" defaultRowHeight="16.5"/>
  <cols>
    <col min="2" max="2" width="14.7109375" customWidth="1"/>
    <col min="3" max="3" width="39.42578125" customWidth="1"/>
    <col min="4" max="4" width="8.42578125" customWidth="1"/>
    <col min="5" max="5" width="8.7109375" customWidth="1"/>
    <col min="6" max="6" width="8.85546875" customWidth="1"/>
    <col min="7" max="7" width="9.7109375" customWidth="1"/>
    <col min="8" max="8" width="11.140625" customWidth="1"/>
    <col min="9" max="9" width="11.28515625" customWidth="1"/>
    <col min="10" max="10" width="16.140625" style="10" customWidth="1"/>
    <col min="11" max="11" width="2.85546875" customWidth="1"/>
    <col min="12" max="18" width="9.140625" hidden="1" customWidth="1"/>
  </cols>
  <sheetData>
    <row r="1" spans="2:10" ht="18.75">
      <c r="B1" s="80" t="s">
        <v>0</v>
      </c>
      <c r="C1" s="80"/>
      <c r="D1" s="80"/>
      <c r="E1" s="80"/>
      <c r="F1" s="80"/>
      <c r="G1" s="80"/>
      <c r="H1" s="80"/>
      <c r="I1" s="80"/>
      <c r="J1" s="80"/>
    </row>
    <row r="2" spans="2:10" ht="15.75" customHeight="1">
      <c r="B2" s="58" t="s">
        <v>1</v>
      </c>
      <c r="C2" s="58" t="s">
        <v>2</v>
      </c>
      <c r="D2" s="58" t="s">
        <v>3</v>
      </c>
      <c r="E2" s="58" t="s">
        <v>4</v>
      </c>
      <c r="F2" s="58"/>
      <c r="G2" s="58"/>
      <c r="H2" s="58" t="s">
        <v>5</v>
      </c>
      <c r="I2" s="59" t="s">
        <v>6</v>
      </c>
      <c r="J2" s="55"/>
    </row>
    <row r="3" spans="2:10" ht="52.5" customHeight="1">
      <c r="B3" s="58"/>
      <c r="C3" s="58"/>
      <c r="D3" s="58"/>
      <c r="E3" s="54" t="s">
        <v>7</v>
      </c>
      <c r="F3" s="54" t="s">
        <v>8</v>
      </c>
      <c r="G3" s="54" t="s">
        <v>9</v>
      </c>
      <c r="H3" s="58"/>
      <c r="I3" s="60"/>
      <c r="J3" s="55"/>
    </row>
    <row r="4" spans="2:10" ht="37.5" customHeight="1">
      <c r="B4" s="59" t="s">
        <v>10</v>
      </c>
      <c r="C4" s="11" t="s">
        <v>11</v>
      </c>
      <c r="D4" s="12">
        <v>200</v>
      </c>
      <c r="E4" s="11">
        <v>5.43</v>
      </c>
      <c r="F4" s="11">
        <v>4.2300000000000004</v>
      </c>
      <c r="G4" s="11">
        <v>33.380000000000003</v>
      </c>
      <c r="H4" s="11">
        <v>193</v>
      </c>
      <c r="I4" s="11">
        <v>14</v>
      </c>
      <c r="J4"/>
    </row>
    <row r="5" spans="2:10">
      <c r="B5" s="74"/>
      <c r="C5" s="11" t="s">
        <v>12</v>
      </c>
      <c r="D5" s="11">
        <v>40</v>
      </c>
      <c r="E5" s="11">
        <v>2.2599999999999998</v>
      </c>
      <c r="F5" s="11">
        <v>2.94</v>
      </c>
      <c r="G5" s="11">
        <v>42.4</v>
      </c>
      <c r="H5" s="11">
        <v>125.1</v>
      </c>
      <c r="I5" s="15">
        <v>64</v>
      </c>
      <c r="J5"/>
    </row>
    <row r="6" spans="2:10">
      <c r="B6" s="74"/>
      <c r="C6" s="11" t="s">
        <v>13</v>
      </c>
      <c r="D6" s="11">
        <v>30</v>
      </c>
      <c r="E6" s="11">
        <v>7.19</v>
      </c>
      <c r="F6" s="11">
        <v>9.15</v>
      </c>
      <c r="G6" s="11">
        <v>0</v>
      </c>
      <c r="H6" s="11">
        <v>112.8</v>
      </c>
      <c r="I6" s="11">
        <v>63</v>
      </c>
      <c r="J6"/>
    </row>
    <row r="7" spans="2:10">
      <c r="B7" s="60"/>
      <c r="C7" s="11" t="s">
        <v>14</v>
      </c>
      <c r="D7" s="12">
        <v>200</v>
      </c>
      <c r="E7" s="11">
        <v>0.12</v>
      </c>
      <c r="F7" s="11">
        <v>0</v>
      </c>
      <c r="G7" s="11">
        <v>10</v>
      </c>
      <c r="H7" s="11">
        <v>39.9</v>
      </c>
      <c r="I7" s="16">
        <v>31</v>
      </c>
      <c r="J7"/>
    </row>
    <row r="8" spans="2:10">
      <c r="B8" s="81" t="s">
        <v>15</v>
      </c>
      <c r="C8" s="82"/>
      <c r="D8" s="14">
        <f>SUM(D4:D7)</f>
        <v>470</v>
      </c>
      <c r="E8" s="14">
        <f t="shared" ref="E8:H8" si="0">SUM(E4:E7)</f>
        <v>14.999999999999998</v>
      </c>
      <c r="F8" s="14">
        <f t="shared" si="0"/>
        <v>16.32</v>
      </c>
      <c r="G8" s="14">
        <f t="shared" si="0"/>
        <v>85.78</v>
      </c>
      <c r="H8" s="14">
        <f t="shared" si="0"/>
        <v>470.8</v>
      </c>
      <c r="I8" s="16"/>
      <c r="J8"/>
    </row>
    <row r="9" spans="2:10" ht="33">
      <c r="B9" s="11" t="s">
        <v>16</v>
      </c>
      <c r="C9" s="11" t="s">
        <v>17</v>
      </c>
      <c r="D9" s="11">
        <v>200</v>
      </c>
      <c r="E9" s="11">
        <v>1</v>
      </c>
      <c r="F9" s="11">
        <v>0.2</v>
      </c>
      <c r="G9" s="11">
        <v>20.2</v>
      </c>
      <c r="H9" s="11">
        <v>92</v>
      </c>
      <c r="I9" s="15" t="s">
        <v>18</v>
      </c>
      <c r="J9"/>
    </row>
    <row r="10" spans="2:10">
      <c r="B10" s="83" t="s">
        <v>19</v>
      </c>
      <c r="C10" s="82"/>
      <c r="D10" s="14">
        <f>SUM(D9)</f>
        <v>200</v>
      </c>
      <c r="E10" s="14">
        <f t="shared" ref="E10:H10" si="1">SUM(E9)</f>
        <v>1</v>
      </c>
      <c r="F10" s="14">
        <f t="shared" si="1"/>
        <v>0.2</v>
      </c>
      <c r="G10" s="14">
        <f t="shared" si="1"/>
        <v>20.2</v>
      </c>
      <c r="H10" s="14">
        <f t="shared" si="1"/>
        <v>92</v>
      </c>
      <c r="I10" s="15"/>
      <c r="J10"/>
    </row>
    <row r="11" spans="2:10" ht="36" customHeight="1">
      <c r="B11" s="59" t="s">
        <v>20</v>
      </c>
      <c r="C11" s="12" t="s">
        <v>21</v>
      </c>
      <c r="D11" s="12">
        <v>40</v>
      </c>
      <c r="E11" s="11">
        <v>0.7</v>
      </c>
      <c r="F11" s="11">
        <v>3</v>
      </c>
      <c r="G11" s="11">
        <v>3.6</v>
      </c>
      <c r="H11" s="11">
        <v>44.9</v>
      </c>
      <c r="I11" s="15">
        <v>5</v>
      </c>
      <c r="J11"/>
    </row>
    <row r="12" spans="2:10" ht="33" customHeight="1">
      <c r="B12" s="74"/>
      <c r="C12" s="11" t="s">
        <v>22</v>
      </c>
      <c r="D12" s="12">
        <v>200</v>
      </c>
      <c r="E12" s="11">
        <v>2.41</v>
      </c>
      <c r="F12" s="11">
        <v>6.52</v>
      </c>
      <c r="G12" s="11">
        <v>16.38</v>
      </c>
      <c r="H12" s="11">
        <v>134.41</v>
      </c>
      <c r="I12" s="15">
        <v>21</v>
      </c>
      <c r="J12"/>
    </row>
    <row r="13" spans="2:10" ht="36.950000000000003" customHeight="1">
      <c r="B13" s="74"/>
      <c r="C13" s="11" t="s">
        <v>23</v>
      </c>
      <c r="D13" s="12">
        <v>200</v>
      </c>
      <c r="E13" s="11">
        <v>13.1</v>
      </c>
      <c r="F13" s="11">
        <v>15.1</v>
      </c>
      <c r="G13" s="11">
        <v>36.6</v>
      </c>
      <c r="H13" s="11">
        <v>333.9</v>
      </c>
      <c r="I13" s="15" t="s">
        <v>24</v>
      </c>
      <c r="J13"/>
    </row>
    <row r="14" spans="2:10" ht="18" customHeight="1">
      <c r="B14" s="74"/>
      <c r="C14" s="11" t="s">
        <v>25</v>
      </c>
      <c r="D14" s="12">
        <v>200</v>
      </c>
      <c r="E14" s="11">
        <v>0.16</v>
      </c>
      <c r="F14" s="11">
        <v>0</v>
      </c>
      <c r="G14" s="11">
        <v>16.43</v>
      </c>
      <c r="H14" s="11">
        <v>55.26</v>
      </c>
      <c r="I14" s="15">
        <v>39</v>
      </c>
      <c r="J14"/>
    </row>
    <row r="15" spans="2:10">
      <c r="B15" s="60"/>
      <c r="C15" s="11" t="s">
        <v>26</v>
      </c>
      <c r="D15" s="11">
        <v>50</v>
      </c>
      <c r="E15" s="11">
        <v>2.8</v>
      </c>
      <c r="F15" s="11">
        <v>0.55000000000000004</v>
      </c>
      <c r="G15" s="11">
        <v>24.7</v>
      </c>
      <c r="H15" s="11">
        <v>99.9</v>
      </c>
      <c r="I15" s="15">
        <v>72</v>
      </c>
      <c r="J15"/>
    </row>
    <row r="16" spans="2:10">
      <c r="B16" s="83" t="s">
        <v>27</v>
      </c>
      <c r="C16" s="82"/>
      <c r="D16" s="14">
        <f>SUM(D11:D15)</f>
        <v>690</v>
      </c>
      <c r="E16" s="14">
        <f t="shared" ref="E16:H16" si="2">SUM(E11:E15)</f>
        <v>19.170000000000002</v>
      </c>
      <c r="F16" s="14">
        <f t="shared" si="2"/>
        <v>25.169999999999998</v>
      </c>
      <c r="G16" s="14">
        <f t="shared" si="2"/>
        <v>97.71</v>
      </c>
      <c r="H16" s="14">
        <f t="shared" si="2"/>
        <v>668.37</v>
      </c>
      <c r="I16" s="15"/>
      <c r="J16"/>
    </row>
    <row r="17" spans="2:10" ht="16.5" customHeight="1">
      <c r="B17" s="59" t="s">
        <v>28</v>
      </c>
      <c r="C17" s="15" t="s">
        <v>50</v>
      </c>
      <c r="D17" s="16">
        <v>200</v>
      </c>
      <c r="E17" s="15">
        <v>6.1</v>
      </c>
      <c r="F17" s="15">
        <v>6.8</v>
      </c>
      <c r="G17" s="15">
        <v>10</v>
      </c>
      <c r="H17" s="15">
        <v>128</v>
      </c>
      <c r="I17" s="15" t="s">
        <v>167</v>
      </c>
      <c r="J17"/>
    </row>
    <row r="18" spans="2:10" ht="16.5" customHeight="1">
      <c r="B18" s="60"/>
      <c r="C18" s="11" t="s">
        <v>165</v>
      </c>
      <c r="D18" s="16">
        <v>50</v>
      </c>
      <c r="E18" s="15">
        <v>5.4</v>
      </c>
      <c r="F18" s="15">
        <v>2.8</v>
      </c>
      <c r="G18" s="15">
        <v>42.2</v>
      </c>
      <c r="H18" s="15">
        <v>215.9</v>
      </c>
      <c r="I18" s="54">
        <v>80</v>
      </c>
      <c r="J18"/>
    </row>
    <row r="19" spans="2:10" ht="16.5" customHeight="1">
      <c r="B19" s="83" t="s">
        <v>30</v>
      </c>
      <c r="C19" s="82"/>
      <c r="D19" s="17">
        <f>SUM(D17:D18)</f>
        <v>250</v>
      </c>
      <c r="E19" s="17">
        <f t="shared" ref="E19:H19" si="3">SUM(E17:E18)</f>
        <v>11.5</v>
      </c>
      <c r="F19" s="17">
        <f t="shared" si="3"/>
        <v>9.6</v>
      </c>
      <c r="G19" s="17">
        <f t="shared" si="3"/>
        <v>52.2</v>
      </c>
      <c r="H19" s="17">
        <f t="shared" si="3"/>
        <v>343.9</v>
      </c>
      <c r="I19" s="15"/>
      <c r="J19"/>
    </row>
    <row r="20" spans="2:10" ht="25.5" customHeight="1">
      <c r="B20" s="59" t="s">
        <v>31</v>
      </c>
      <c r="C20" s="11" t="s">
        <v>32</v>
      </c>
      <c r="D20" s="16">
        <v>160</v>
      </c>
      <c r="E20" s="15">
        <v>23.96</v>
      </c>
      <c r="F20" s="15">
        <v>14.6</v>
      </c>
      <c r="G20" s="15">
        <v>24.44</v>
      </c>
      <c r="H20" s="15">
        <v>329.64</v>
      </c>
      <c r="I20" s="15">
        <v>43</v>
      </c>
      <c r="J20"/>
    </row>
    <row r="21" spans="2:10" ht="16.5" customHeight="1">
      <c r="B21" s="74"/>
      <c r="C21" s="11" t="s">
        <v>33</v>
      </c>
      <c r="D21" s="16">
        <v>50</v>
      </c>
      <c r="E21" s="15">
        <v>1.29</v>
      </c>
      <c r="F21" s="15">
        <v>1.61</v>
      </c>
      <c r="G21" s="15">
        <v>9.4600000000000009</v>
      </c>
      <c r="H21" s="15">
        <v>57.58</v>
      </c>
      <c r="I21" s="15">
        <v>55</v>
      </c>
      <c r="J21"/>
    </row>
    <row r="22" spans="2:10" ht="19.5" customHeight="1">
      <c r="B22" s="74"/>
      <c r="C22" s="11" t="s">
        <v>34</v>
      </c>
      <c r="D22" s="16">
        <v>200</v>
      </c>
      <c r="E22" s="15">
        <v>2.9</v>
      </c>
      <c r="F22" s="15">
        <v>3.3</v>
      </c>
      <c r="G22" s="15">
        <v>12.9</v>
      </c>
      <c r="H22" s="15">
        <v>93.4</v>
      </c>
      <c r="I22" s="16">
        <v>35</v>
      </c>
      <c r="J22"/>
    </row>
    <row r="23" spans="2:10">
      <c r="B23" s="60"/>
      <c r="C23" s="11" t="s">
        <v>35</v>
      </c>
      <c r="D23" s="44">
        <v>40</v>
      </c>
      <c r="E23" s="44">
        <v>3.04</v>
      </c>
      <c r="F23" s="44">
        <v>0.32</v>
      </c>
      <c r="G23" s="44">
        <v>19.68</v>
      </c>
      <c r="H23" s="44">
        <v>94</v>
      </c>
      <c r="I23" s="44" t="s">
        <v>161</v>
      </c>
      <c r="J23"/>
    </row>
    <row r="24" spans="2:10">
      <c r="B24" s="83" t="s">
        <v>36</v>
      </c>
      <c r="C24" s="82"/>
      <c r="D24" s="18">
        <f>SUM(D20:D23)</f>
        <v>450</v>
      </c>
      <c r="E24" s="18">
        <f t="shared" ref="E24:H24" si="4">SUM(E20:E23)</f>
        <v>31.189999999999998</v>
      </c>
      <c r="F24" s="18">
        <f t="shared" si="4"/>
        <v>19.830000000000002</v>
      </c>
      <c r="G24" s="18">
        <f t="shared" si="4"/>
        <v>66.48</v>
      </c>
      <c r="H24" s="18">
        <f t="shared" si="4"/>
        <v>574.62</v>
      </c>
      <c r="I24" s="15"/>
      <c r="J24"/>
    </row>
    <row r="25" spans="2:10" ht="18.75">
      <c r="B25" s="19" t="s">
        <v>37</v>
      </c>
      <c r="C25" s="19"/>
      <c r="D25" s="19">
        <f>D8+D10+D16+D19+D24</f>
        <v>2060</v>
      </c>
      <c r="E25" s="19">
        <f t="shared" ref="E25:H25" si="5">E8+E10+E16+E19+E24</f>
        <v>77.86</v>
      </c>
      <c r="F25" s="19">
        <f t="shared" si="5"/>
        <v>71.12</v>
      </c>
      <c r="G25" s="19">
        <f t="shared" si="5"/>
        <v>322.37</v>
      </c>
      <c r="H25" s="19">
        <f t="shared" si="5"/>
        <v>2149.69</v>
      </c>
      <c r="I25" s="15"/>
      <c r="J25"/>
    </row>
    <row r="26" spans="2:10" ht="18.75" customHeight="1">
      <c r="B26" s="67" t="s">
        <v>38</v>
      </c>
      <c r="C26" s="67"/>
      <c r="D26" s="67"/>
      <c r="E26" s="67"/>
      <c r="F26" s="67"/>
      <c r="G26" s="67"/>
      <c r="H26" s="67"/>
      <c r="I26" s="67"/>
      <c r="J26" s="67"/>
    </row>
    <row r="27" spans="2:10" ht="29.25" customHeight="1">
      <c r="B27" s="58" t="s">
        <v>1</v>
      </c>
      <c r="C27" s="58" t="s">
        <v>2</v>
      </c>
      <c r="D27" s="58" t="s">
        <v>3</v>
      </c>
      <c r="E27" s="58" t="s">
        <v>4</v>
      </c>
      <c r="F27" s="58"/>
      <c r="G27" s="58"/>
      <c r="H27" s="58" t="s">
        <v>5</v>
      </c>
      <c r="I27" s="59" t="s">
        <v>6</v>
      </c>
      <c r="J27" s="55"/>
    </row>
    <row r="28" spans="2:10" ht="33.75" customHeight="1">
      <c r="B28" s="58"/>
      <c r="C28" s="58"/>
      <c r="D28" s="58"/>
      <c r="E28" s="54" t="s">
        <v>7</v>
      </c>
      <c r="F28" s="54" t="s">
        <v>8</v>
      </c>
      <c r="G28" s="54" t="s">
        <v>9</v>
      </c>
      <c r="H28" s="58"/>
      <c r="I28" s="60"/>
      <c r="J28"/>
    </row>
    <row r="29" spans="2:10" ht="22.5" customHeight="1">
      <c r="B29" s="61" t="s">
        <v>10</v>
      </c>
      <c r="C29" s="12" t="s">
        <v>39</v>
      </c>
      <c r="D29" s="16">
        <v>200</v>
      </c>
      <c r="E29" s="15">
        <v>6.8</v>
      </c>
      <c r="F29" s="15">
        <v>7.5</v>
      </c>
      <c r="G29" s="15">
        <v>31.6</v>
      </c>
      <c r="H29" s="15">
        <v>220.5</v>
      </c>
      <c r="I29" s="11">
        <v>12</v>
      </c>
      <c r="J29"/>
    </row>
    <row r="30" spans="2:10" ht="20.25" customHeight="1">
      <c r="B30" s="62"/>
      <c r="C30" s="11" t="s">
        <v>34</v>
      </c>
      <c r="D30" s="16">
        <v>200</v>
      </c>
      <c r="E30" s="15">
        <v>2.9</v>
      </c>
      <c r="F30" s="15">
        <v>3.3</v>
      </c>
      <c r="G30" s="15">
        <v>12.9</v>
      </c>
      <c r="H30" s="15">
        <v>93.4</v>
      </c>
      <c r="I30" s="45">
        <v>35</v>
      </c>
      <c r="J30"/>
    </row>
    <row r="31" spans="2:10" ht="22.5" customHeight="1">
      <c r="B31" s="63"/>
      <c r="C31" s="11" t="s">
        <v>40</v>
      </c>
      <c r="D31" s="20">
        <v>35</v>
      </c>
      <c r="E31" s="15">
        <v>2.31</v>
      </c>
      <c r="F31" s="15">
        <v>4.37</v>
      </c>
      <c r="G31" s="15">
        <v>14.8</v>
      </c>
      <c r="H31" s="15">
        <v>107.9</v>
      </c>
      <c r="I31" s="15" t="s">
        <v>41</v>
      </c>
      <c r="J31"/>
    </row>
    <row r="32" spans="2:10" ht="22.5" customHeight="1">
      <c r="B32" s="68" t="s">
        <v>15</v>
      </c>
      <c r="C32" s="69"/>
      <c r="D32" s="21">
        <f>SUM(D29:D31)</f>
        <v>435</v>
      </c>
      <c r="E32" s="21">
        <f t="shared" ref="E32:H32" si="6">SUM(E29:E31)</f>
        <v>12.01</v>
      </c>
      <c r="F32" s="21">
        <f t="shared" si="6"/>
        <v>15.170000000000002</v>
      </c>
      <c r="G32" s="21">
        <f t="shared" si="6"/>
        <v>59.3</v>
      </c>
      <c r="H32" s="21">
        <f t="shared" si="6"/>
        <v>421.79999999999995</v>
      </c>
      <c r="I32" s="15"/>
      <c r="J32"/>
    </row>
    <row r="33" spans="2:11">
      <c r="B33" s="22" t="s">
        <v>16</v>
      </c>
      <c r="C33" s="22" t="s">
        <v>42</v>
      </c>
      <c r="D33" s="22">
        <v>145</v>
      </c>
      <c r="E33" s="22">
        <v>0.57999999999999996</v>
      </c>
      <c r="F33" s="22">
        <v>0.57999999999999996</v>
      </c>
      <c r="G33" s="22">
        <v>14.21</v>
      </c>
      <c r="H33" s="22">
        <v>68.150000000000006</v>
      </c>
      <c r="I33" s="15">
        <v>68</v>
      </c>
      <c r="J33"/>
    </row>
    <row r="34" spans="2:11">
      <c r="B34" s="77" t="s">
        <v>19</v>
      </c>
      <c r="C34" s="76"/>
      <c r="D34" s="23">
        <f>SUM(D33)</f>
        <v>145</v>
      </c>
      <c r="E34" s="23">
        <f t="shared" ref="E34:H34" si="7">SUM(E33)</f>
        <v>0.57999999999999996</v>
      </c>
      <c r="F34" s="23">
        <f t="shared" si="7"/>
        <v>0.57999999999999996</v>
      </c>
      <c r="G34" s="23">
        <f t="shared" si="7"/>
        <v>14.21</v>
      </c>
      <c r="H34" s="23">
        <f t="shared" si="7"/>
        <v>68.150000000000006</v>
      </c>
      <c r="I34" s="15"/>
      <c r="J34"/>
    </row>
    <row r="35" spans="2:11" ht="33.75" customHeight="1">
      <c r="B35" s="61" t="s">
        <v>20</v>
      </c>
      <c r="C35" s="12" t="s">
        <v>43</v>
      </c>
      <c r="D35" s="24">
        <v>40</v>
      </c>
      <c r="E35" s="15">
        <v>0.46</v>
      </c>
      <c r="F35" s="15">
        <v>3.06</v>
      </c>
      <c r="G35" s="15">
        <v>1.19</v>
      </c>
      <c r="H35" s="15">
        <v>35.17</v>
      </c>
      <c r="I35" s="15">
        <v>7</v>
      </c>
      <c r="J35"/>
    </row>
    <row r="36" spans="2:11" ht="31.5" customHeight="1">
      <c r="B36" s="62"/>
      <c r="C36" s="12" t="s">
        <v>44</v>
      </c>
      <c r="D36" s="16">
        <v>200</v>
      </c>
      <c r="E36" s="15">
        <v>2.91</v>
      </c>
      <c r="F36" s="15">
        <v>6.28</v>
      </c>
      <c r="G36" s="15">
        <v>13.97</v>
      </c>
      <c r="H36" s="15">
        <v>125.43</v>
      </c>
      <c r="I36" s="15">
        <v>26</v>
      </c>
      <c r="J36"/>
    </row>
    <row r="37" spans="2:11" ht="16.5" customHeight="1">
      <c r="B37" s="62"/>
      <c r="C37" s="11" t="s">
        <v>45</v>
      </c>
      <c r="D37" s="16">
        <v>60</v>
      </c>
      <c r="E37" s="22">
        <v>13.6</v>
      </c>
      <c r="F37" s="22">
        <v>14.17</v>
      </c>
      <c r="G37" s="22">
        <v>4.96</v>
      </c>
      <c r="H37" s="22">
        <v>201.57</v>
      </c>
      <c r="I37" s="15">
        <v>45</v>
      </c>
      <c r="J37"/>
    </row>
    <row r="38" spans="2:11" ht="16.5" customHeight="1">
      <c r="B38" s="62"/>
      <c r="C38" s="11" t="s">
        <v>46</v>
      </c>
      <c r="D38" s="16">
        <v>150</v>
      </c>
      <c r="E38" s="22">
        <v>4.2</v>
      </c>
      <c r="F38" s="22">
        <v>4</v>
      </c>
      <c r="G38" s="22">
        <v>26.4</v>
      </c>
      <c r="H38" s="22">
        <v>157.80000000000001</v>
      </c>
      <c r="I38" s="15">
        <v>44</v>
      </c>
      <c r="J38"/>
    </row>
    <row r="39" spans="2:11" ht="16.5" customHeight="1">
      <c r="B39" s="62"/>
      <c r="C39" s="25" t="s">
        <v>47</v>
      </c>
      <c r="D39" s="16">
        <v>200</v>
      </c>
      <c r="E39" s="22">
        <v>0.16</v>
      </c>
      <c r="F39" s="22">
        <v>0.16</v>
      </c>
      <c r="G39" s="22">
        <v>13.86</v>
      </c>
      <c r="H39" s="22">
        <v>58.5</v>
      </c>
      <c r="I39" s="15">
        <v>37</v>
      </c>
      <c r="J39"/>
    </row>
    <row r="40" spans="2:11">
      <c r="B40" s="63"/>
      <c r="C40" s="25" t="s">
        <v>26</v>
      </c>
      <c r="D40" s="22">
        <v>50</v>
      </c>
      <c r="E40" s="22">
        <v>2.8</v>
      </c>
      <c r="F40" s="22">
        <v>0.55000000000000004</v>
      </c>
      <c r="G40" s="22">
        <v>24.7</v>
      </c>
      <c r="H40" s="22">
        <v>99.9</v>
      </c>
      <c r="I40" s="15">
        <v>72</v>
      </c>
      <c r="J40"/>
    </row>
    <row r="41" spans="2:11">
      <c r="B41" s="68" t="s">
        <v>27</v>
      </c>
      <c r="C41" s="76"/>
      <c r="D41" s="23">
        <f>SUM(D35:D40)</f>
        <v>700</v>
      </c>
      <c r="E41" s="23">
        <f t="shared" ref="E41:H41" si="8">SUM(E35:E40)</f>
        <v>24.13</v>
      </c>
      <c r="F41" s="23">
        <f t="shared" si="8"/>
        <v>28.22</v>
      </c>
      <c r="G41" s="23">
        <f t="shared" si="8"/>
        <v>85.08</v>
      </c>
      <c r="H41" s="23">
        <f t="shared" si="8"/>
        <v>678.37</v>
      </c>
      <c r="I41" s="15"/>
      <c r="J41"/>
    </row>
    <row r="42" spans="2:11" ht="16.5" customHeight="1">
      <c r="B42" s="61" t="s">
        <v>48</v>
      </c>
      <c r="C42" s="12" t="s">
        <v>49</v>
      </c>
      <c r="D42" s="16">
        <v>40</v>
      </c>
      <c r="E42" s="22">
        <v>0.52</v>
      </c>
      <c r="F42" s="22">
        <v>0.04</v>
      </c>
      <c r="G42" s="22">
        <v>6.75</v>
      </c>
      <c r="H42" s="22">
        <v>29.96</v>
      </c>
      <c r="I42" s="46" t="s">
        <v>166</v>
      </c>
      <c r="J42"/>
    </row>
    <row r="43" spans="2:11" ht="16.5" customHeight="1">
      <c r="B43" s="62"/>
      <c r="C43" s="11" t="s">
        <v>50</v>
      </c>
      <c r="D43" s="22">
        <v>190</v>
      </c>
      <c r="E43" s="22">
        <v>5.8</v>
      </c>
      <c r="F43" s="22">
        <v>6.4</v>
      </c>
      <c r="G43" s="22">
        <v>8</v>
      </c>
      <c r="H43" s="22">
        <v>118</v>
      </c>
      <c r="I43" s="15">
        <v>38</v>
      </c>
      <c r="J43"/>
      <c r="K43" s="28"/>
    </row>
    <row r="44" spans="2:11" ht="16.5" customHeight="1">
      <c r="B44" s="63"/>
      <c r="C44" s="11" t="s">
        <v>51</v>
      </c>
      <c r="D44" s="16">
        <v>65</v>
      </c>
      <c r="E44" s="15">
        <v>3.16</v>
      </c>
      <c r="F44" s="15">
        <v>0.32</v>
      </c>
      <c r="G44" s="15">
        <v>35.9</v>
      </c>
      <c r="H44" s="15">
        <v>156.5</v>
      </c>
      <c r="I44" s="15">
        <v>66</v>
      </c>
      <c r="J44"/>
    </row>
    <row r="45" spans="2:11" ht="16.5" customHeight="1">
      <c r="B45" s="68" t="s">
        <v>30</v>
      </c>
      <c r="C45" s="69"/>
      <c r="D45" s="17">
        <f>SUM(D42:D44)</f>
        <v>295</v>
      </c>
      <c r="E45" s="17">
        <f t="shared" ref="E45:H45" si="9">SUM(E42:E44)</f>
        <v>9.48</v>
      </c>
      <c r="F45" s="17">
        <f t="shared" si="9"/>
        <v>6.7600000000000007</v>
      </c>
      <c r="G45" s="17">
        <f t="shared" si="9"/>
        <v>50.65</v>
      </c>
      <c r="H45" s="17">
        <f t="shared" si="9"/>
        <v>304.46000000000004</v>
      </c>
      <c r="I45" s="15"/>
      <c r="J45"/>
    </row>
    <row r="46" spans="2:11" ht="21" customHeight="1">
      <c r="B46" s="61" t="s">
        <v>31</v>
      </c>
      <c r="C46" s="11" t="s">
        <v>52</v>
      </c>
      <c r="D46" s="16">
        <v>70</v>
      </c>
      <c r="E46" s="15">
        <v>15.39</v>
      </c>
      <c r="F46" s="15">
        <v>3.01</v>
      </c>
      <c r="G46" s="15">
        <v>17.64</v>
      </c>
      <c r="H46" s="15">
        <v>159.38</v>
      </c>
      <c r="I46" s="15">
        <v>46</v>
      </c>
      <c r="J46"/>
    </row>
    <row r="47" spans="2:11">
      <c r="B47" s="62"/>
      <c r="C47" s="11" t="s">
        <v>53</v>
      </c>
      <c r="D47" s="16">
        <v>150</v>
      </c>
      <c r="E47" s="22">
        <v>2.4</v>
      </c>
      <c r="F47" s="22">
        <v>3.16</v>
      </c>
      <c r="G47" s="22">
        <v>14.1</v>
      </c>
      <c r="H47" s="22">
        <v>94.17</v>
      </c>
      <c r="I47" s="15">
        <v>71</v>
      </c>
      <c r="J47"/>
    </row>
    <row r="48" spans="2:11" ht="16.5" customHeight="1">
      <c r="B48" s="62"/>
      <c r="C48" s="12" t="s">
        <v>54</v>
      </c>
      <c r="D48" s="16">
        <v>200</v>
      </c>
      <c r="E48" s="22">
        <v>0.21</v>
      </c>
      <c r="F48" s="22">
        <v>0.01</v>
      </c>
      <c r="G48" s="22">
        <v>10.3</v>
      </c>
      <c r="H48" s="22">
        <v>43.3</v>
      </c>
      <c r="I48" s="16">
        <v>33</v>
      </c>
      <c r="J48"/>
    </row>
    <row r="49" spans="2:10">
      <c r="B49" s="63"/>
      <c r="C49" s="11" t="s">
        <v>35</v>
      </c>
      <c r="D49" s="22">
        <v>30</v>
      </c>
      <c r="E49" s="22">
        <v>2.2799999999999998</v>
      </c>
      <c r="F49" s="22">
        <v>0.24</v>
      </c>
      <c r="G49" s="22">
        <v>14.76</v>
      </c>
      <c r="H49" s="22">
        <v>70.5</v>
      </c>
      <c r="I49" s="15">
        <v>73</v>
      </c>
      <c r="J49"/>
    </row>
    <row r="50" spans="2:10">
      <c r="B50" s="68" t="s">
        <v>36</v>
      </c>
      <c r="C50" s="69"/>
      <c r="D50" s="26">
        <f>SUM(D46:D49)</f>
        <v>450</v>
      </c>
      <c r="E50" s="26">
        <f t="shared" ref="E50:H50" si="10">SUM(E46:E49)</f>
        <v>20.28</v>
      </c>
      <c r="F50" s="26">
        <f t="shared" si="10"/>
        <v>6.42</v>
      </c>
      <c r="G50" s="26">
        <f t="shared" si="10"/>
        <v>56.800000000000004</v>
      </c>
      <c r="H50" s="26">
        <f t="shared" si="10"/>
        <v>367.35</v>
      </c>
      <c r="I50" s="15"/>
      <c r="J50"/>
    </row>
    <row r="51" spans="2:10" ht="18.75">
      <c r="B51" s="56" t="s">
        <v>56</v>
      </c>
      <c r="C51" s="56"/>
      <c r="D51" s="56">
        <f>D32+D34+D41+D45+D50</f>
        <v>2025</v>
      </c>
      <c r="E51" s="56">
        <f t="shared" ref="E51:H51" si="11">E32+E34+E41+E45+E50</f>
        <v>66.48</v>
      </c>
      <c r="F51" s="56">
        <f t="shared" si="11"/>
        <v>57.15</v>
      </c>
      <c r="G51" s="56">
        <f t="shared" si="11"/>
        <v>266.03999999999996</v>
      </c>
      <c r="H51" s="56">
        <f t="shared" si="11"/>
        <v>1840.13</v>
      </c>
      <c r="I51" s="15"/>
      <c r="J51"/>
    </row>
    <row r="52" spans="2:10" ht="18.75" customHeight="1">
      <c r="B52" s="67" t="s">
        <v>57</v>
      </c>
      <c r="C52" s="67"/>
      <c r="D52" s="67"/>
      <c r="E52" s="67"/>
      <c r="F52" s="67"/>
      <c r="G52" s="67"/>
      <c r="H52" s="67"/>
      <c r="I52" s="67"/>
      <c r="J52" s="67"/>
    </row>
    <row r="53" spans="2:10" ht="15.75" customHeight="1">
      <c r="B53" s="58" t="s">
        <v>1</v>
      </c>
      <c r="C53" s="58" t="s">
        <v>2</v>
      </c>
      <c r="D53" s="58" t="s">
        <v>3</v>
      </c>
      <c r="E53" s="58" t="s">
        <v>4</v>
      </c>
      <c r="F53" s="58"/>
      <c r="G53" s="58"/>
      <c r="H53" s="58" t="s">
        <v>5</v>
      </c>
      <c r="I53" s="59" t="s">
        <v>6</v>
      </c>
      <c r="J53" s="55"/>
    </row>
    <row r="54" spans="2:10" ht="46.5" customHeight="1">
      <c r="B54" s="58"/>
      <c r="C54" s="58"/>
      <c r="D54" s="58"/>
      <c r="E54" s="54" t="s">
        <v>7</v>
      </c>
      <c r="F54" s="54" t="s">
        <v>8</v>
      </c>
      <c r="G54" s="54" t="s">
        <v>9</v>
      </c>
      <c r="H54" s="58"/>
      <c r="I54" s="60"/>
      <c r="J54" s="55"/>
    </row>
    <row r="55" spans="2:10" ht="30.75" customHeight="1">
      <c r="B55" s="61" t="s">
        <v>10</v>
      </c>
      <c r="C55" s="12" t="s">
        <v>58</v>
      </c>
      <c r="D55" s="16">
        <v>50</v>
      </c>
      <c r="E55" s="15">
        <v>1.06</v>
      </c>
      <c r="F55" s="15">
        <v>2.0699999999999998</v>
      </c>
      <c r="G55" s="15">
        <v>3.36</v>
      </c>
      <c r="H55" s="15">
        <v>36.979999999999997</v>
      </c>
      <c r="I55" s="15">
        <v>4</v>
      </c>
      <c r="J55"/>
    </row>
    <row r="56" spans="2:10">
      <c r="B56" s="62"/>
      <c r="C56" s="12" t="s">
        <v>59</v>
      </c>
      <c r="D56" s="16">
        <v>150</v>
      </c>
      <c r="E56" s="15">
        <v>15.33</v>
      </c>
      <c r="F56" s="15">
        <v>16.86</v>
      </c>
      <c r="G56" s="15">
        <v>4.95</v>
      </c>
      <c r="H56" s="15">
        <v>233.4</v>
      </c>
      <c r="I56" s="15">
        <v>48</v>
      </c>
      <c r="J56"/>
    </row>
    <row r="57" spans="2:10" ht="16.5" customHeight="1">
      <c r="B57" s="62"/>
      <c r="C57" s="11" t="s">
        <v>29</v>
      </c>
      <c r="D57" s="16">
        <v>200</v>
      </c>
      <c r="E57" s="15">
        <v>3</v>
      </c>
      <c r="F57" s="15">
        <v>3.4</v>
      </c>
      <c r="G57" s="15">
        <v>11.5</v>
      </c>
      <c r="H57" s="15">
        <v>88.6</v>
      </c>
      <c r="I57" s="16">
        <v>34</v>
      </c>
      <c r="J57"/>
    </row>
    <row r="58" spans="2:10" ht="16.5" customHeight="1">
      <c r="B58" s="63"/>
      <c r="C58" s="15" t="s">
        <v>40</v>
      </c>
      <c r="D58" s="16">
        <v>35</v>
      </c>
      <c r="E58" s="15">
        <v>2.31</v>
      </c>
      <c r="F58" s="15">
        <v>4.37</v>
      </c>
      <c r="G58" s="15">
        <v>14.8</v>
      </c>
      <c r="H58" s="15">
        <v>107.9</v>
      </c>
      <c r="I58" s="41" t="s">
        <v>41</v>
      </c>
      <c r="J58"/>
    </row>
    <row r="59" spans="2:10" ht="16.5" customHeight="1">
      <c r="B59" s="68" t="s">
        <v>15</v>
      </c>
      <c r="C59" s="69"/>
      <c r="D59" s="17">
        <f>SUM(D55:D58)</f>
        <v>435</v>
      </c>
      <c r="E59" s="17">
        <f t="shared" ref="E59:H59" si="12">SUM(E55:E58)</f>
        <v>21.7</v>
      </c>
      <c r="F59" s="17">
        <f t="shared" si="12"/>
        <v>26.7</v>
      </c>
      <c r="G59" s="17">
        <f t="shared" si="12"/>
        <v>34.61</v>
      </c>
      <c r="H59" s="17">
        <f t="shared" si="12"/>
        <v>466.88</v>
      </c>
      <c r="I59" s="15"/>
      <c r="J59"/>
    </row>
    <row r="60" spans="2:10">
      <c r="B60" s="15" t="s">
        <v>60</v>
      </c>
      <c r="C60" s="15" t="s">
        <v>42</v>
      </c>
      <c r="D60" s="15">
        <v>119</v>
      </c>
      <c r="E60" s="15">
        <v>1.07</v>
      </c>
      <c r="F60" s="15">
        <v>0.24</v>
      </c>
      <c r="G60" s="15">
        <v>9.64</v>
      </c>
      <c r="H60" s="15">
        <v>51.17</v>
      </c>
      <c r="I60" s="15">
        <v>67</v>
      </c>
      <c r="J60"/>
    </row>
    <row r="61" spans="2:10">
      <c r="B61" s="68" t="s">
        <v>19</v>
      </c>
      <c r="C61" s="69"/>
      <c r="D61" s="17">
        <f>SUM(D60)</f>
        <v>119</v>
      </c>
      <c r="E61" s="17">
        <f t="shared" ref="E61:H61" si="13">SUM(E60)</f>
        <v>1.07</v>
      </c>
      <c r="F61" s="17">
        <f t="shared" si="13"/>
        <v>0.24</v>
      </c>
      <c r="G61" s="17">
        <f t="shared" si="13"/>
        <v>9.64</v>
      </c>
      <c r="H61" s="17">
        <f t="shared" si="13"/>
        <v>51.17</v>
      </c>
      <c r="I61" s="15"/>
      <c r="J61"/>
    </row>
    <row r="62" spans="2:10">
      <c r="B62" s="61" t="s">
        <v>20</v>
      </c>
      <c r="C62" s="12" t="s">
        <v>61</v>
      </c>
      <c r="D62" s="16">
        <v>50</v>
      </c>
      <c r="E62" s="15">
        <v>0.8</v>
      </c>
      <c r="F62" s="15">
        <v>5</v>
      </c>
      <c r="G62" s="15">
        <v>4.5</v>
      </c>
      <c r="H62" s="15">
        <v>67</v>
      </c>
      <c r="I62" s="15">
        <v>6</v>
      </c>
      <c r="J62"/>
    </row>
    <row r="63" spans="2:10" ht="16.5" customHeight="1">
      <c r="B63" s="62"/>
      <c r="C63" s="15" t="s">
        <v>172</v>
      </c>
      <c r="D63" s="16">
        <v>200</v>
      </c>
      <c r="E63" s="15">
        <v>3.2</v>
      </c>
      <c r="F63" s="15">
        <v>3.3</v>
      </c>
      <c r="G63" s="15">
        <v>14.4</v>
      </c>
      <c r="H63" s="15">
        <v>100.8</v>
      </c>
      <c r="I63" s="27">
        <v>23</v>
      </c>
      <c r="J63"/>
    </row>
    <row r="64" spans="2:10" ht="33" customHeight="1">
      <c r="B64" s="62"/>
      <c r="C64" s="12" t="s">
        <v>62</v>
      </c>
      <c r="D64" s="16">
        <v>230</v>
      </c>
      <c r="E64" s="15">
        <v>23.12</v>
      </c>
      <c r="F64" s="15">
        <v>12.23</v>
      </c>
      <c r="G64" s="15">
        <v>37.450000000000003</v>
      </c>
      <c r="H64" s="15">
        <v>352.85</v>
      </c>
      <c r="I64" s="29" t="s">
        <v>177</v>
      </c>
      <c r="J64"/>
    </row>
    <row r="65" spans="2:10" ht="16.5" customHeight="1">
      <c r="B65" s="62"/>
      <c r="C65" s="12" t="s">
        <v>63</v>
      </c>
      <c r="D65" s="16">
        <v>30</v>
      </c>
      <c r="E65" s="15">
        <v>1</v>
      </c>
      <c r="F65" s="15">
        <v>1</v>
      </c>
      <c r="G65" s="15">
        <v>6.5</v>
      </c>
      <c r="H65" s="15">
        <v>38.799999999999997</v>
      </c>
      <c r="I65" s="15" t="s">
        <v>173</v>
      </c>
      <c r="J65"/>
    </row>
    <row r="66" spans="2:10" ht="16.5" customHeight="1">
      <c r="B66" s="62"/>
      <c r="C66" s="15" t="s">
        <v>25</v>
      </c>
      <c r="D66" s="16">
        <v>200</v>
      </c>
      <c r="E66" s="11">
        <v>0.16</v>
      </c>
      <c r="F66" s="11">
        <v>0</v>
      </c>
      <c r="G66" s="11">
        <v>16.43</v>
      </c>
      <c r="H66" s="11">
        <v>55.26</v>
      </c>
      <c r="I66" s="15">
        <v>39</v>
      </c>
      <c r="J66"/>
    </row>
    <row r="67" spans="2:10">
      <c r="B67" s="63"/>
      <c r="C67" s="15" t="s">
        <v>26</v>
      </c>
      <c r="D67" s="15">
        <v>50</v>
      </c>
      <c r="E67" s="15">
        <v>2.8</v>
      </c>
      <c r="F67" s="15">
        <v>0.55000000000000004</v>
      </c>
      <c r="G67" s="15">
        <v>24.7</v>
      </c>
      <c r="H67" s="15">
        <v>99.9</v>
      </c>
      <c r="I67" s="15">
        <v>72</v>
      </c>
      <c r="J67"/>
    </row>
    <row r="68" spans="2:10">
      <c r="B68" s="68" t="s">
        <v>27</v>
      </c>
      <c r="C68" s="69"/>
      <c r="D68" s="21">
        <f t="shared" ref="D68:H68" si="14">SUM(D62:D67)</f>
        <v>760</v>
      </c>
      <c r="E68" s="21">
        <f t="shared" si="14"/>
        <v>31.080000000000002</v>
      </c>
      <c r="F68" s="21">
        <f t="shared" si="14"/>
        <v>22.080000000000002</v>
      </c>
      <c r="G68" s="21">
        <f t="shared" si="14"/>
        <v>103.98</v>
      </c>
      <c r="H68" s="21">
        <f t="shared" si="14"/>
        <v>714.61</v>
      </c>
      <c r="I68" s="15"/>
      <c r="J68"/>
    </row>
    <row r="69" spans="2:10" ht="31.5" customHeight="1">
      <c r="B69" s="61" t="s">
        <v>48</v>
      </c>
      <c r="C69" s="12" t="s">
        <v>50</v>
      </c>
      <c r="D69" s="16">
        <v>190</v>
      </c>
      <c r="E69" s="22">
        <v>5.8</v>
      </c>
      <c r="F69" s="22">
        <v>6.4</v>
      </c>
      <c r="G69" s="22">
        <v>8</v>
      </c>
      <c r="H69" s="22">
        <v>118</v>
      </c>
      <c r="I69" s="15">
        <v>38</v>
      </c>
      <c r="J69"/>
    </row>
    <row r="70" spans="2:10" ht="33" customHeight="1">
      <c r="B70" s="62"/>
      <c r="C70" s="43" t="s">
        <v>35</v>
      </c>
      <c r="D70" s="24">
        <v>30</v>
      </c>
      <c r="E70" s="15">
        <v>2.2799999999999998</v>
      </c>
      <c r="F70" s="15">
        <v>0.24</v>
      </c>
      <c r="G70" s="15">
        <v>14.76</v>
      </c>
      <c r="H70" s="15">
        <v>70.5</v>
      </c>
      <c r="I70" s="11">
        <v>73</v>
      </c>
      <c r="J70"/>
    </row>
    <row r="71" spans="2:10" ht="16.5" customHeight="1">
      <c r="B71" s="63"/>
      <c r="C71" s="12" t="s">
        <v>66</v>
      </c>
      <c r="D71" s="24">
        <v>40</v>
      </c>
      <c r="E71" s="15">
        <v>0.59</v>
      </c>
      <c r="F71" s="15">
        <v>0.11</v>
      </c>
      <c r="G71" s="15">
        <v>7.47</v>
      </c>
      <c r="H71" s="15">
        <v>30.24</v>
      </c>
      <c r="I71" s="15">
        <v>8</v>
      </c>
      <c r="J71"/>
    </row>
    <row r="72" spans="2:10" ht="16.5" customHeight="1">
      <c r="B72" s="68" t="s">
        <v>30</v>
      </c>
      <c r="C72" s="69"/>
      <c r="D72" s="17">
        <f>SUM(D69:D71)</f>
        <v>260</v>
      </c>
      <c r="E72" s="17">
        <f t="shared" ref="E72:H72" si="15">SUM(E69:E71)</f>
        <v>8.67</v>
      </c>
      <c r="F72" s="17">
        <f t="shared" si="15"/>
        <v>6.7500000000000009</v>
      </c>
      <c r="G72" s="17">
        <f t="shared" si="15"/>
        <v>30.229999999999997</v>
      </c>
      <c r="H72" s="17">
        <f t="shared" si="15"/>
        <v>218.74</v>
      </c>
      <c r="I72" s="16"/>
      <c r="J72"/>
    </row>
    <row r="73" spans="2:10" ht="30" customHeight="1">
      <c r="B73" s="61" t="s">
        <v>31</v>
      </c>
      <c r="C73" s="11" t="s">
        <v>168</v>
      </c>
      <c r="D73" s="16">
        <v>200</v>
      </c>
      <c r="E73" s="15">
        <v>4.9000000000000004</v>
      </c>
      <c r="F73" s="15">
        <v>7.98</v>
      </c>
      <c r="G73" s="15">
        <v>16.72</v>
      </c>
      <c r="H73" s="15">
        <v>187.11</v>
      </c>
      <c r="I73" s="12">
        <v>18</v>
      </c>
      <c r="J73"/>
    </row>
    <row r="74" spans="2:10" ht="16.5" customHeight="1">
      <c r="B74" s="62"/>
      <c r="C74" s="11" t="s">
        <v>64</v>
      </c>
      <c r="D74" s="16">
        <v>200</v>
      </c>
      <c r="E74" s="15">
        <v>0.51</v>
      </c>
      <c r="F74" s="15">
        <v>0.1</v>
      </c>
      <c r="G74" s="15">
        <v>23.94</v>
      </c>
      <c r="H74" s="15">
        <v>93.36</v>
      </c>
      <c r="I74" s="15">
        <v>40</v>
      </c>
      <c r="J74"/>
    </row>
    <row r="75" spans="2:10">
      <c r="B75" s="63"/>
      <c r="C75" s="42" t="s">
        <v>65</v>
      </c>
      <c r="D75" s="15">
        <v>90</v>
      </c>
      <c r="E75" s="15">
        <v>15.66</v>
      </c>
      <c r="F75" s="15">
        <v>13.14</v>
      </c>
      <c r="G75" s="15">
        <v>72.13</v>
      </c>
      <c r="H75" s="15">
        <v>475.45</v>
      </c>
      <c r="I75" s="15">
        <v>70</v>
      </c>
      <c r="J75"/>
    </row>
    <row r="76" spans="2:10">
      <c r="B76" s="68" t="s">
        <v>36</v>
      </c>
      <c r="C76" s="69"/>
      <c r="D76" s="18">
        <f>SUM(D73:D75)</f>
        <v>490</v>
      </c>
      <c r="E76" s="18">
        <f t="shared" ref="E76:H76" si="16">SUM(E73:E75)</f>
        <v>21.07</v>
      </c>
      <c r="F76" s="18">
        <f t="shared" si="16"/>
        <v>21.22</v>
      </c>
      <c r="G76" s="18">
        <f t="shared" si="16"/>
        <v>112.78999999999999</v>
      </c>
      <c r="H76" s="18">
        <f t="shared" si="16"/>
        <v>755.92000000000007</v>
      </c>
      <c r="I76" s="15"/>
      <c r="J76"/>
    </row>
    <row r="77" spans="2:10" ht="18.75">
      <c r="B77" s="19" t="s">
        <v>37</v>
      </c>
      <c r="C77" s="19"/>
      <c r="D77" s="19">
        <f>D59+D61+D68+D72+D76</f>
        <v>2064</v>
      </c>
      <c r="E77" s="19">
        <f t="shared" ref="E77:H77" si="17">E59+E61+E68+E72+E76</f>
        <v>83.59</v>
      </c>
      <c r="F77" s="19">
        <f t="shared" si="17"/>
        <v>76.989999999999995</v>
      </c>
      <c r="G77" s="19">
        <f t="shared" si="17"/>
        <v>291.25</v>
      </c>
      <c r="H77" s="19">
        <f t="shared" si="17"/>
        <v>2207.3199999999997</v>
      </c>
      <c r="I77" s="15"/>
      <c r="J77"/>
    </row>
    <row r="78" spans="2:10" ht="18.75" customHeight="1">
      <c r="B78" s="67" t="s">
        <v>67</v>
      </c>
      <c r="C78" s="67"/>
      <c r="D78" s="67"/>
      <c r="E78" s="67"/>
      <c r="F78" s="67"/>
      <c r="G78" s="67"/>
      <c r="H78" s="67"/>
      <c r="I78" s="67"/>
      <c r="J78" s="67"/>
    </row>
    <row r="79" spans="2:10" ht="15.75" customHeight="1">
      <c r="B79" s="58" t="s">
        <v>1</v>
      </c>
      <c r="C79" s="58" t="s">
        <v>2</v>
      </c>
      <c r="D79" s="58" t="s">
        <v>3</v>
      </c>
      <c r="E79" s="58" t="s">
        <v>4</v>
      </c>
      <c r="F79" s="58"/>
      <c r="G79" s="58"/>
      <c r="H79" s="58" t="s">
        <v>5</v>
      </c>
      <c r="I79" s="59" t="s">
        <v>6</v>
      </c>
      <c r="J79" s="55"/>
    </row>
    <row r="80" spans="2:10" ht="45" customHeight="1">
      <c r="B80" s="58"/>
      <c r="C80" s="58"/>
      <c r="D80" s="58"/>
      <c r="E80" s="54" t="s">
        <v>7</v>
      </c>
      <c r="F80" s="54" t="s">
        <v>8</v>
      </c>
      <c r="G80" s="54" t="s">
        <v>9</v>
      </c>
      <c r="H80" s="58"/>
      <c r="I80" s="60"/>
      <c r="J80" s="55"/>
    </row>
    <row r="81" spans="2:10" ht="16.5" customHeight="1">
      <c r="B81" s="61" t="s">
        <v>10</v>
      </c>
      <c r="C81" s="15" t="s">
        <v>68</v>
      </c>
      <c r="D81" s="16">
        <v>200</v>
      </c>
      <c r="E81" s="15">
        <v>6.5</v>
      </c>
      <c r="F81" s="15">
        <v>6.7</v>
      </c>
      <c r="G81" s="15">
        <v>32.9</v>
      </c>
      <c r="H81" s="15">
        <v>128.30000000000001</v>
      </c>
      <c r="I81" s="11">
        <v>13</v>
      </c>
      <c r="J81"/>
    </row>
    <row r="82" spans="2:10" ht="15.75" customHeight="1">
      <c r="B82" s="62"/>
      <c r="C82" s="15" t="s">
        <v>34</v>
      </c>
      <c r="D82" s="16">
        <v>200</v>
      </c>
      <c r="E82" s="15">
        <v>2.9</v>
      </c>
      <c r="F82" s="15">
        <v>3.3</v>
      </c>
      <c r="G82" s="15">
        <v>12.9</v>
      </c>
      <c r="H82" s="15">
        <v>93.4</v>
      </c>
      <c r="I82" s="16">
        <v>35</v>
      </c>
      <c r="J82"/>
    </row>
    <row r="83" spans="2:10" ht="16.5" customHeight="1">
      <c r="B83" s="63"/>
      <c r="C83" s="15" t="s">
        <v>40</v>
      </c>
      <c r="D83" s="16">
        <v>40</v>
      </c>
      <c r="E83" s="15">
        <v>2.4</v>
      </c>
      <c r="F83" s="15">
        <v>7.5</v>
      </c>
      <c r="G83" s="15">
        <v>14.9</v>
      </c>
      <c r="H83" s="15">
        <v>136.6</v>
      </c>
      <c r="I83" s="41" t="s">
        <v>80</v>
      </c>
      <c r="J83"/>
    </row>
    <row r="84" spans="2:10" ht="16.5" customHeight="1">
      <c r="B84" s="75" t="s">
        <v>15</v>
      </c>
      <c r="C84" s="69"/>
      <c r="D84" s="17">
        <f>SUM(D81:D83)</f>
        <v>440</v>
      </c>
      <c r="E84" s="17">
        <f t="shared" ref="E84:H84" si="18">SUM(E81:E83)</f>
        <v>11.8</v>
      </c>
      <c r="F84" s="17">
        <f t="shared" si="18"/>
        <v>17.5</v>
      </c>
      <c r="G84" s="17">
        <f t="shared" si="18"/>
        <v>60.699999999999996</v>
      </c>
      <c r="H84" s="17">
        <f t="shared" si="18"/>
        <v>358.3</v>
      </c>
      <c r="I84" s="15"/>
      <c r="J84"/>
    </row>
    <row r="85" spans="2:10" s="9" customFormat="1">
      <c r="B85" s="15" t="s">
        <v>16</v>
      </c>
      <c r="C85" s="15" t="s">
        <v>42</v>
      </c>
      <c r="D85" s="15">
        <v>154</v>
      </c>
      <c r="E85" s="15">
        <v>0.62</v>
      </c>
      <c r="F85" s="15">
        <v>0.62</v>
      </c>
      <c r="G85" s="15">
        <v>15.09</v>
      </c>
      <c r="H85" s="15">
        <v>72.38</v>
      </c>
      <c r="I85" s="15" t="s">
        <v>69</v>
      </c>
    </row>
    <row r="86" spans="2:10" s="9" customFormat="1">
      <c r="B86" s="68" t="s">
        <v>19</v>
      </c>
      <c r="C86" s="69"/>
      <c r="D86" s="17">
        <f>SUM(D85)</f>
        <v>154</v>
      </c>
      <c r="E86" s="17">
        <f t="shared" ref="E86:H86" si="19">SUM(E85)</f>
        <v>0.62</v>
      </c>
      <c r="F86" s="17">
        <f t="shared" si="19"/>
        <v>0.62</v>
      </c>
      <c r="G86" s="17">
        <f t="shared" si="19"/>
        <v>15.09</v>
      </c>
      <c r="H86" s="17">
        <f t="shared" si="19"/>
        <v>72.38</v>
      </c>
      <c r="I86" s="15"/>
    </row>
    <row r="87" spans="2:10" ht="16.5" customHeight="1">
      <c r="B87" s="61" t="s">
        <v>20</v>
      </c>
      <c r="C87" s="15" t="s">
        <v>70</v>
      </c>
      <c r="D87" s="16">
        <v>200</v>
      </c>
      <c r="E87" s="15">
        <v>2.91</v>
      </c>
      <c r="F87" s="15">
        <v>1.99</v>
      </c>
      <c r="G87" s="15">
        <v>17.88</v>
      </c>
      <c r="H87" s="15">
        <v>101.77</v>
      </c>
      <c r="I87" s="15">
        <v>28</v>
      </c>
      <c r="J87"/>
    </row>
    <row r="88" spans="2:10" ht="39" customHeight="1">
      <c r="B88" s="62"/>
      <c r="C88" s="12" t="s">
        <v>71</v>
      </c>
      <c r="D88" s="16">
        <v>210</v>
      </c>
      <c r="E88" s="15">
        <v>12.2</v>
      </c>
      <c r="F88" s="15">
        <v>12.8</v>
      </c>
      <c r="G88" s="15">
        <v>28.61</v>
      </c>
      <c r="H88" s="15">
        <v>317.83</v>
      </c>
      <c r="I88" s="15" t="s">
        <v>72</v>
      </c>
      <c r="J88"/>
    </row>
    <row r="89" spans="2:10" ht="16.5" customHeight="1">
      <c r="B89" s="62"/>
      <c r="C89" s="15" t="s">
        <v>47</v>
      </c>
      <c r="D89" s="16">
        <v>200</v>
      </c>
      <c r="E89" s="15">
        <v>0.16</v>
      </c>
      <c r="F89" s="15">
        <v>0.16</v>
      </c>
      <c r="G89" s="15">
        <v>13.86</v>
      </c>
      <c r="H89" s="15">
        <v>58.5</v>
      </c>
      <c r="I89" s="16">
        <v>37</v>
      </c>
      <c r="J89"/>
    </row>
    <row r="90" spans="2:10">
      <c r="B90" s="63"/>
      <c r="C90" s="13" t="s">
        <v>26</v>
      </c>
      <c r="D90" s="15">
        <v>50</v>
      </c>
      <c r="E90" s="15">
        <v>2.8</v>
      </c>
      <c r="F90" s="15">
        <v>0.55000000000000004</v>
      </c>
      <c r="G90" s="15">
        <v>24.7</v>
      </c>
      <c r="H90" s="15">
        <v>99.9</v>
      </c>
      <c r="I90" s="15">
        <v>72</v>
      </c>
      <c r="J90"/>
    </row>
    <row r="91" spans="2:10">
      <c r="B91" s="68" t="s">
        <v>27</v>
      </c>
      <c r="C91" s="69"/>
      <c r="D91" s="17">
        <f>SUM(D87:D90)</f>
        <v>660</v>
      </c>
      <c r="E91" s="17">
        <f t="shared" ref="E91:H91" si="20">SUM(E87:E90)</f>
        <v>18.07</v>
      </c>
      <c r="F91" s="17">
        <f t="shared" si="20"/>
        <v>15.500000000000002</v>
      </c>
      <c r="G91" s="17">
        <f t="shared" si="20"/>
        <v>85.05</v>
      </c>
      <c r="H91" s="17">
        <f t="shared" si="20"/>
        <v>578</v>
      </c>
      <c r="I91" s="15"/>
      <c r="J91"/>
    </row>
    <row r="92" spans="2:10" ht="16.5" customHeight="1">
      <c r="B92" s="61" t="s">
        <v>48</v>
      </c>
      <c r="C92" s="12" t="s">
        <v>73</v>
      </c>
      <c r="D92" s="16">
        <v>40</v>
      </c>
      <c r="E92" s="15">
        <v>0.52</v>
      </c>
      <c r="F92" s="15">
        <v>0.04</v>
      </c>
      <c r="G92" s="15">
        <v>6.75</v>
      </c>
      <c r="H92" s="15">
        <v>29.96</v>
      </c>
      <c r="I92" s="15">
        <v>3</v>
      </c>
      <c r="J92"/>
    </row>
    <row r="93" spans="2:10">
      <c r="B93" s="62"/>
      <c r="C93" s="11" t="s">
        <v>74</v>
      </c>
      <c r="D93" s="15">
        <v>180</v>
      </c>
      <c r="E93" s="15">
        <v>5.49</v>
      </c>
      <c r="F93" s="15">
        <v>6.12</v>
      </c>
      <c r="G93" s="15">
        <v>9</v>
      </c>
      <c r="H93" s="15">
        <v>115.2</v>
      </c>
      <c r="I93" s="44" t="s">
        <v>176</v>
      </c>
      <c r="J93"/>
    </row>
    <row r="94" spans="2:10">
      <c r="B94" s="63"/>
      <c r="C94" s="11" t="s">
        <v>12</v>
      </c>
      <c r="D94" s="15">
        <v>35</v>
      </c>
      <c r="E94" s="15">
        <v>1.98</v>
      </c>
      <c r="F94" s="15">
        <v>2.57</v>
      </c>
      <c r="G94" s="15">
        <v>37.1</v>
      </c>
      <c r="H94" s="15">
        <v>109.46</v>
      </c>
      <c r="I94" s="15" t="s">
        <v>75</v>
      </c>
      <c r="J94"/>
    </row>
    <row r="95" spans="2:10">
      <c r="B95" s="68" t="s">
        <v>30</v>
      </c>
      <c r="C95" s="69"/>
      <c r="D95" s="17">
        <f>SUM(D92:D94)</f>
        <v>255</v>
      </c>
      <c r="E95" s="17">
        <f t="shared" ref="E95:H95" si="21">SUM(E92:E94)</f>
        <v>7.99</v>
      </c>
      <c r="F95" s="17">
        <f t="shared" si="21"/>
        <v>8.73</v>
      </c>
      <c r="G95" s="17">
        <f t="shared" si="21"/>
        <v>52.85</v>
      </c>
      <c r="H95" s="17">
        <f t="shared" si="21"/>
        <v>254.62</v>
      </c>
      <c r="I95" s="15"/>
      <c r="J95"/>
    </row>
    <row r="96" spans="2:10">
      <c r="B96" s="61" t="s">
        <v>31</v>
      </c>
      <c r="C96" s="15" t="s">
        <v>76</v>
      </c>
      <c r="D96" s="16">
        <v>200</v>
      </c>
      <c r="E96" s="15">
        <v>3.15</v>
      </c>
      <c r="F96" s="15">
        <v>6.44</v>
      </c>
      <c r="G96" s="15">
        <v>21.11</v>
      </c>
      <c r="H96" s="15">
        <v>155.87</v>
      </c>
      <c r="I96" s="15">
        <v>10</v>
      </c>
      <c r="J96"/>
    </row>
    <row r="97" spans="2:10">
      <c r="B97" s="62"/>
      <c r="C97" s="15" t="s">
        <v>77</v>
      </c>
      <c r="D97" s="15">
        <v>50</v>
      </c>
      <c r="E97" s="15">
        <v>6.4</v>
      </c>
      <c r="F97" s="15">
        <v>5.8</v>
      </c>
      <c r="G97" s="15">
        <v>0.4</v>
      </c>
      <c r="H97" s="15">
        <v>78.5</v>
      </c>
      <c r="I97" s="15">
        <v>30</v>
      </c>
      <c r="J97"/>
    </row>
    <row r="98" spans="2:10" ht="16.5" customHeight="1">
      <c r="B98" s="62"/>
      <c r="C98" s="11" t="s">
        <v>54</v>
      </c>
      <c r="D98" s="16">
        <v>200</v>
      </c>
      <c r="E98" s="15">
        <v>0.21</v>
      </c>
      <c r="F98" s="15">
        <v>0.01</v>
      </c>
      <c r="G98" s="15">
        <v>10.3</v>
      </c>
      <c r="H98" s="15">
        <v>43.3</v>
      </c>
      <c r="I98" s="16">
        <v>33</v>
      </c>
      <c r="J98"/>
    </row>
    <row r="99" spans="2:10">
      <c r="B99" s="63"/>
      <c r="C99" s="11" t="s">
        <v>35</v>
      </c>
      <c r="D99" s="15">
        <v>30</v>
      </c>
      <c r="E99" s="15">
        <v>2.2799999999999998</v>
      </c>
      <c r="F99" s="15">
        <v>0.24</v>
      </c>
      <c r="G99" s="15">
        <v>14.76</v>
      </c>
      <c r="H99" s="15">
        <v>70.5</v>
      </c>
      <c r="I99" s="15">
        <v>73</v>
      </c>
      <c r="J99"/>
    </row>
    <row r="100" spans="2:10">
      <c r="B100" s="68" t="s">
        <v>36</v>
      </c>
      <c r="C100" s="69"/>
      <c r="D100" s="18">
        <f>SUM(D96:D99)</f>
        <v>480</v>
      </c>
      <c r="E100" s="18">
        <f t="shared" ref="E100:H100" si="22">SUM(E96:E99)</f>
        <v>12.040000000000001</v>
      </c>
      <c r="F100" s="18">
        <f t="shared" si="22"/>
        <v>12.49</v>
      </c>
      <c r="G100" s="18">
        <f t="shared" si="22"/>
        <v>46.57</v>
      </c>
      <c r="H100" s="18">
        <f t="shared" si="22"/>
        <v>348.17</v>
      </c>
      <c r="I100" s="15"/>
      <c r="J100"/>
    </row>
    <row r="101" spans="2:10" ht="18.75">
      <c r="B101" s="19" t="s">
        <v>56</v>
      </c>
      <c r="C101" s="19"/>
      <c r="D101" s="19">
        <f>D84+D86+D91+D95+D100</f>
        <v>1989</v>
      </c>
      <c r="E101" s="19">
        <f t="shared" ref="E101:H101" si="23">E84+E86+E91+E95+E100</f>
        <v>50.52</v>
      </c>
      <c r="F101" s="19">
        <f t="shared" si="23"/>
        <v>54.840000000000011</v>
      </c>
      <c r="G101" s="19">
        <f t="shared" si="23"/>
        <v>260.26</v>
      </c>
      <c r="H101" s="19">
        <f t="shared" si="23"/>
        <v>1611.4700000000003</v>
      </c>
      <c r="I101" s="15"/>
      <c r="J101"/>
    </row>
    <row r="102" spans="2:10" ht="18.75" customHeight="1">
      <c r="B102" s="67" t="s">
        <v>78</v>
      </c>
      <c r="C102" s="67"/>
      <c r="D102" s="67"/>
      <c r="E102" s="67"/>
      <c r="F102" s="67"/>
      <c r="G102" s="67"/>
      <c r="H102" s="67"/>
      <c r="I102" s="67"/>
      <c r="J102" s="67"/>
    </row>
    <row r="103" spans="2:10" ht="15.75" customHeight="1">
      <c r="B103" s="58" t="s">
        <v>1</v>
      </c>
      <c r="C103" s="58" t="s">
        <v>2</v>
      </c>
      <c r="D103" s="58" t="s">
        <v>3</v>
      </c>
      <c r="E103" s="58" t="s">
        <v>4</v>
      </c>
      <c r="F103" s="58"/>
      <c r="G103" s="58"/>
      <c r="H103" s="58" t="s">
        <v>5</v>
      </c>
      <c r="I103" s="59" t="s">
        <v>6</v>
      </c>
      <c r="J103" s="55"/>
    </row>
    <row r="104" spans="2:10" ht="45.75" customHeight="1">
      <c r="B104" s="58"/>
      <c r="C104" s="58"/>
      <c r="D104" s="58"/>
      <c r="E104" s="54" t="s">
        <v>7</v>
      </c>
      <c r="F104" s="54" t="s">
        <v>8</v>
      </c>
      <c r="G104" s="54" t="s">
        <v>9</v>
      </c>
      <c r="H104" s="58"/>
      <c r="I104" s="60"/>
      <c r="J104" s="55"/>
    </row>
    <row r="105" spans="2:10" ht="16.5" customHeight="1">
      <c r="B105" s="61" t="s">
        <v>10</v>
      </c>
      <c r="C105" s="15" t="s">
        <v>79</v>
      </c>
      <c r="D105" s="16">
        <v>200</v>
      </c>
      <c r="E105" s="15">
        <v>7</v>
      </c>
      <c r="F105" s="15">
        <v>9.8000000000000007</v>
      </c>
      <c r="G105" s="15">
        <v>24.54</v>
      </c>
      <c r="H105" s="15">
        <v>215.2</v>
      </c>
      <c r="I105" s="15">
        <v>19</v>
      </c>
      <c r="J105"/>
    </row>
    <row r="106" spans="2:10" ht="16.5" customHeight="1">
      <c r="B106" s="62"/>
      <c r="C106" s="15" t="s">
        <v>29</v>
      </c>
      <c r="D106" s="16">
        <v>200</v>
      </c>
      <c r="E106" s="15">
        <v>3</v>
      </c>
      <c r="F106" s="15">
        <v>3.4</v>
      </c>
      <c r="G106" s="15">
        <v>11.5</v>
      </c>
      <c r="H106" s="15">
        <v>88.6</v>
      </c>
      <c r="I106" s="16">
        <v>34</v>
      </c>
      <c r="J106"/>
    </row>
    <row r="107" spans="2:10" ht="16.5" customHeight="1">
      <c r="B107" s="63"/>
      <c r="C107" s="11" t="s">
        <v>40</v>
      </c>
      <c r="D107" s="16">
        <v>40</v>
      </c>
      <c r="E107" s="15">
        <v>2.4</v>
      </c>
      <c r="F107" s="15">
        <v>7.5</v>
      </c>
      <c r="G107" s="15">
        <v>14.9</v>
      </c>
      <c r="H107" s="15">
        <v>136.6</v>
      </c>
      <c r="I107" s="15" t="s">
        <v>80</v>
      </c>
      <c r="J107"/>
    </row>
    <row r="108" spans="2:10" ht="16.5" customHeight="1">
      <c r="B108" s="68" t="s">
        <v>15</v>
      </c>
      <c r="C108" s="69"/>
      <c r="D108" s="17">
        <f>SUM(D105:D107)</f>
        <v>440</v>
      </c>
      <c r="E108" s="17">
        <f t="shared" ref="E108:H108" si="24">SUM(E105:E107)</f>
        <v>12.4</v>
      </c>
      <c r="F108" s="17">
        <f t="shared" si="24"/>
        <v>20.700000000000003</v>
      </c>
      <c r="G108" s="17">
        <f t="shared" si="24"/>
        <v>50.94</v>
      </c>
      <c r="H108" s="17">
        <f t="shared" si="24"/>
        <v>440.4</v>
      </c>
      <c r="I108" s="15"/>
      <c r="J108"/>
    </row>
    <row r="109" spans="2:10" ht="33">
      <c r="B109" s="15" t="s">
        <v>16</v>
      </c>
      <c r="C109" s="11" t="s">
        <v>17</v>
      </c>
      <c r="D109" s="15">
        <v>100</v>
      </c>
      <c r="E109" s="15">
        <v>0.5</v>
      </c>
      <c r="F109" s="15">
        <v>0.1</v>
      </c>
      <c r="G109" s="15">
        <v>10.1</v>
      </c>
      <c r="H109" s="15">
        <v>46</v>
      </c>
      <c r="I109" s="15">
        <v>32</v>
      </c>
      <c r="J109"/>
    </row>
    <row r="110" spans="2:10">
      <c r="B110" s="68" t="s">
        <v>19</v>
      </c>
      <c r="C110" s="69"/>
      <c r="D110" s="17">
        <f>SUM(D109)</f>
        <v>100</v>
      </c>
      <c r="E110" s="17">
        <f t="shared" ref="E110:H110" si="25">SUM(E109)</f>
        <v>0.5</v>
      </c>
      <c r="F110" s="17">
        <f t="shared" si="25"/>
        <v>0.1</v>
      </c>
      <c r="G110" s="17">
        <f t="shared" si="25"/>
        <v>10.1</v>
      </c>
      <c r="H110" s="17">
        <f t="shared" si="25"/>
        <v>46</v>
      </c>
      <c r="I110" s="16"/>
      <c r="J110"/>
    </row>
    <row r="111" spans="2:10" ht="33.75" customHeight="1">
      <c r="B111" s="61" t="s">
        <v>20</v>
      </c>
      <c r="C111" s="11" t="s">
        <v>81</v>
      </c>
      <c r="D111" s="16">
        <v>50</v>
      </c>
      <c r="E111" s="15">
        <v>1.06</v>
      </c>
      <c r="F111" s="15">
        <v>2.0699999999999998</v>
      </c>
      <c r="G111" s="15">
        <v>3.36</v>
      </c>
      <c r="H111" s="15">
        <v>36.979999999999997</v>
      </c>
      <c r="I111" s="16">
        <v>4</v>
      </c>
      <c r="J111"/>
    </row>
    <row r="112" spans="2:10">
      <c r="B112" s="62"/>
      <c r="C112" s="15" t="s">
        <v>82</v>
      </c>
      <c r="D112" s="16">
        <v>200</v>
      </c>
      <c r="E112" s="15">
        <v>5.16</v>
      </c>
      <c r="F112" s="15">
        <v>1.49</v>
      </c>
      <c r="G112" s="15">
        <v>28.36</v>
      </c>
      <c r="H112" s="15">
        <v>147.32</v>
      </c>
      <c r="I112" s="12">
        <v>29</v>
      </c>
      <c r="J112"/>
    </row>
    <row r="113" spans="2:10" ht="16.5" customHeight="1">
      <c r="B113" s="62"/>
      <c r="C113" s="15" t="s">
        <v>171</v>
      </c>
      <c r="D113" s="48">
        <v>230</v>
      </c>
      <c r="E113" s="44">
        <v>13.28</v>
      </c>
      <c r="F113" s="44">
        <v>10.68</v>
      </c>
      <c r="G113" s="44">
        <v>30.6</v>
      </c>
      <c r="H113" s="44">
        <v>278.56</v>
      </c>
      <c r="I113" s="44">
        <v>52</v>
      </c>
      <c r="J113"/>
    </row>
    <row r="114" spans="2:10" ht="16.5" customHeight="1">
      <c r="B114" s="62"/>
      <c r="C114" s="11"/>
      <c r="D114" s="16"/>
      <c r="E114" s="15"/>
      <c r="F114" s="15"/>
      <c r="G114" s="15"/>
      <c r="H114" s="15"/>
      <c r="I114" s="15"/>
      <c r="J114"/>
    </row>
    <row r="115" spans="2:10" ht="16.5" customHeight="1">
      <c r="B115" s="62"/>
      <c r="C115" s="15" t="s">
        <v>25</v>
      </c>
      <c r="D115" s="16">
        <v>200</v>
      </c>
      <c r="E115" s="11">
        <v>0.16</v>
      </c>
      <c r="F115" s="11">
        <v>0</v>
      </c>
      <c r="G115" s="11">
        <v>16.43</v>
      </c>
      <c r="H115" s="11" t="s">
        <v>162</v>
      </c>
      <c r="I115" s="15">
        <v>39</v>
      </c>
      <c r="J115"/>
    </row>
    <row r="116" spans="2:10">
      <c r="B116" s="63"/>
      <c r="C116" s="11" t="s">
        <v>26</v>
      </c>
      <c r="D116" s="15">
        <v>50</v>
      </c>
      <c r="E116" s="15">
        <v>2.8</v>
      </c>
      <c r="F116" s="15">
        <v>0.55000000000000004</v>
      </c>
      <c r="G116" s="15">
        <v>24.7</v>
      </c>
      <c r="H116" s="15">
        <v>99.9</v>
      </c>
      <c r="I116" s="15">
        <v>72</v>
      </c>
      <c r="J116"/>
    </row>
    <row r="117" spans="2:10">
      <c r="B117" s="68" t="s">
        <v>27</v>
      </c>
      <c r="C117" s="69"/>
      <c r="D117" s="17">
        <f>SUM(D111:D116)</f>
        <v>730</v>
      </c>
      <c r="E117" s="17">
        <f t="shared" ref="E117:H117" si="26">SUM(E111:E116)</f>
        <v>22.46</v>
      </c>
      <c r="F117" s="17">
        <f t="shared" si="26"/>
        <v>14.79</v>
      </c>
      <c r="G117" s="17">
        <f t="shared" si="26"/>
        <v>103.45</v>
      </c>
      <c r="H117" s="17">
        <f t="shared" si="26"/>
        <v>562.76</v>
      </c>
      <c r="I117" s="15"/>
      <c r="J117"/>
    </row>
    <row r="118" spans="2:10" ht="15.75" customHeight="1">
      <c r="B118" s="61" t="s">
        <v>48</v>
      </c>
      <c r="C118" s="12" t="s">
        <v>50</v>
      </c>
      <c r="D118" s="16">
        <v>190</v>
      </c>
      <c r="E118" s="22">
        <v>6.1</v>
      </c>
      <c r="F118" s="22">
        <v>6.8</v>
      </c>
      <c r="G118" s="22">
        <v>10</v>
      </c>
      <c r="H118" s="22">
        <v>128</v>
      </c>
      <c r="I118" s="15" t="s">
        <v>167</v>
      </c>
      <c r="J118"/>
    </row>
    <row r="119" spans="2:10" ht="15.75" customHeight="1">
      <c r="B119" s="62"/>
      <c r="C119" s="15" t="s">
        <v>49</v>
      </c>
      <c r="D119" s="16">
        <v>40</v>
      </c>
      <c r="E119" s="15">
        <v>0.52</v>
      </c>
      <c r="F119" s="15">
        <v>0.04</v>
      </c>
      <c r="G119" s="15">
        <v>6.75</v>
      </c>
      <c r="H119" s="15">
        <v>29.96</v>
      </c>
      <c r="I119" s="36" t="s">
        <v>166</v>
      </c>
      <c r="J119"/>
    </row>
    <row r="120" spans="2:10" ht="16.5" customHeight="1">
      <c r="B120" s="63"/>
      <c r="C120" s="15" t="s">
        <v>83</v>
      </c>
      <c r="D120" s="16">
        <v>30</v>
      </c>
      <c r="E120" s="15">
        <v>2.2799999999999998</v>
      </c>
      <c r="F120" s="15">
        <v>0.24</v>
      </c>
      <c r="G120" s="15">
        <v>14.76</v>
      </c>
      <c r="H120" s="15">
        <v>70.5</v>
      </c>
      <c r="I120" s="11">
        <v>73</v>
      </c>
      <c r="J120"/>
    </row>
    <row r="121" spans="2:10" ht="16.5" customHeight="1">
      <c r="B121" s="68" t="s">
        <v>30</v>
      </c>
      <c r="C121" s="69"/>
      <c r="D121" s="17">
        <f t="shared" ref="D121:H121" si="27">SUM(D118:D120)</f>
        <v>260</v>
      </c>
      <c r="E121" s="17">
        <f t="shared" si="27"/>
        <v>8.8999999999999986</v>
      </c>
      <c r="F121" s="17">
        <f t="shared" si="27"/>
        <v>7.08</v>
      </c>
      <c r="G121" s="17">
        <f t="shared" si="27"/>
        <v>31.509999999999998</v>
      </c>
      <c r="H121" s="17">
        <f t="shared" si="27"/>
        <v>228.46</v>
      </c>
      <c r="I121" s="11"/>
      <c r="J121"/>
    </row>
    <row r="122" spans="2:10" ht="21.75" customHeight="1">
      <c r="B122" s="61" t="s">
        <v>31</v>
      </c>
      <c r="C122" s="47" t="s">
        <v>170</v>
      </c>
      <c r="D122" s="16">
        <v>200</v>
      </c>
      <c r="E122" s="15">
        <v>5.48</v>
      </c>
      <c r="F122" s="15">
        <v>6.21</v>
      </c>
      <c r="G122" s="15">
        <v>24.07</v>
      </c>
      <c r="H122" s="15">
        <v>195.58</v>
      </c>
      <c r="I122" s="15">
        <v>11</v>
      </c>
      <c r="J122"/>
    </row>
    <row r="123" spans="2:10" ht="15" customHeight="1">
      <c r="B123" s="62"/>
      <c r="C123" s="11" t="s">
        <v>164</v>
      </c>
      <c r="D123" s="16">
        <v>50</v>
      </c>
      <c r="E123" s="15">
        <v>6.4</v>
      </c>
      <c r="F123" s="15">
        <v>5.8</v>
      </c>
      <c r="G123" s="15">
        <v>0.4</v>
      </c>
      <c r="H123" s="15">
        <v>78.5</v>
      </c>
      <c r="I123" s="15">
        <v>30</v>
      </c>
      <c r="J123"/>
    </row>
    <row r="124" spans="2:10" ht="21.75" customHeight="1">
      <c r="B124" s="62"/>
      <c r="C124" s="15" t="s">
        <v>64</v>
      </c>
      <c r="D124" s="16">
        <v>200</v>
      </c>
      <c r="E124" s="15">
        <v>0.51</v>
      </c>
      <c r="F124" s="15">
        <v>0.1</v>
      </c>
      <c r="G124" s="15">
        <v>23.94</v>
      </c>
      <c r="H124" s="15" t="s">
        <v>163</v>
      </c>
      <c r="I124" s="15">
        <v>40</v>
      </c>
      <c r="J124"/>
    </row>
    <row r="125" spans="2:10" ht="19.5" customHeight="1">
      <c r="B125" s="62"/>
      <c r="C125" s="11" t="s">
        <v>35</v>
      </c>
      <c r="D125" s="11">
        <v>30</v>
      </c>
      <c r="E125" s="11">
        <v>2.2799999999999998</v>
      </c>
      <c r="F125" s="11">
        <v>0.24</v>
      </c>
      <c r="G125" s="11">
        <v>14.76</v>
      </c>
      <c r="H125" s="11">
        <v>70.5</v>
      </c>
      <c r="I125" s="47">
        <v>73</v>
      </c>
      <c r="J125"/>
    </row>
    <row r="126" spans="2:10" ht="19.5" customHeight="1">
      <c r="B126" s="72" t="s">
        <v>36</v>
      </c>
      <c r="C126" s="73"/>
      <c r="D126" s="31">
        <f>SUM(D122:D125)</f>
        <v>480</v>
      </c>
      <c r="E126" s="31">
        <f t="shared" ref="E126:H126" si="28">SUM(E122:E125)</f>
        <v>14.67</v>
      </c>
      <c r="F126" s="31">
        <f t="shared" si="28"/>
        <v>12.35</v>
      </c>
      <c r="G126" s="31">
        <f t="shared" si="28"/>
        <v>63.169999999999995</v>
      </c>
      <c r="H126" s="31">
        <f t="shared" si="28"/>
        <v>344.58000000000004</v>
      </c>
      <c r="I126" s="11"/>
      <c r="J126"/>
    </row>
    <row r="127" spans="2:10" ht="18.75">
      <c r="B127" s="19" t="s">
        <v>37</v>
      </c>
      <c r="C127" s="19"/>
      <c r="D127" s="19">
        <f>D108+D110+D117+D121+D126</f>
        <v>2010</v>
      </c>
      <c r="E127" s="19">
        <f t="shared" ref="E127:H127" si="29">E108+E110+E117+E121+E126</f>
        <v>58.93</v>
      </c>
      <c r="F127" s="19">
        <f t="shared" si="29"/>
        <v>55.02</v>
      </c>
      <c r="G127" s="19">
        <f t="shared" si="29"/>
        <v>259.17</v>
      </c>
      <c r="H127" s="19">
        <f t="shared" si="29"/>
        <v>1622.1999999999998</v>
      </c>
      <c r="I127" s="15"/>
      <c r="J127"/>
    </row>
    <row r="128" spans="2:10" ht="18.75" customHeight="1">
      <c r="B128" s="67" t="s">
        <v>84</v>
      </c>
      <c r="C128" s="67"/>
      <c r="D128" s="67"/>
      <c r="E128" s="67"/>
      <c r="F128" s="67"/>
      <c r="G128" s="67"/>
      <c r="H128" s="67"/>
      <c r="I128" s="67"/>
      <c r="J128" s="67"/>
    </row>
    <row r="129" spans="2:10" ht="15.75" customHeight="1">
      <c r="B129" s="58" t="s">
        <v>1</v>
      </c>
      <c r="C129" s="58" t="s">
        <v>2</v>
      </c>
      <c r="D129" s="58" t="s">
        <v>3</v>
      </c>
      <c r="E129" s="58" t="s">
        <v>4</v>
      </c>
      <c r="F129" s="58"/>
      <c r="G129" s="58"/>
      <c r="H129" s="58" t="s">
        <v>5</v>
      </c>
      <c r="I129" s="59" t="s">
        <v>6</v>
      </c>
      <c r="J129" s="55"/>
    </row>
    <row r="130" spans="2:10" ht="46.5" customHeight="1">
      <c r="B130" s="58"/>
      <c r="C130" s="58"/>
      <c r="D130" s="58"/>
      <c r="E130" s="54" t="s">
        <v>7</v>
      </c>
      <c r="F130" s="54" t="s">
        <v>8</v>
      </c>
      <c r="G130" s="54" t="s">
        <v>9</v>
      </c>
      <c r="H130" s="58"/>
      <c r="I130" s="60"/>
      <c r="J130" s="55"/>
    </row>
    <row r="131" spans="2:10" ht="30.75" customHeight="1">
      <c r="B131" s="61" t="s">
        <v>10</v>
      </c>
      <c r="C131" s="25" t="s">
        <v>169</v>
      </c>
      <c r="D131" s="32">
        <v>200</v>
      </c>
      <c r="E131" s="22">
        <v>4.9000000000000004</v>
      </c>
      <c r="F131" s="22">
        <v>7.98</v>
      </c>
      <c r="G131" s="22">
        <v>16.72</v>
      </c>
      <c r="H131" s="22">
        <v>187.11</v>
      </c>
      <c r="I131" s="16">
        <v>18</v>
      </c>
      <c r="J131"/>
    </row>
    <row r="132" spans="2:10">
      <c r="B132" s="62"/>
      <c r="C132" s="22" t="s">
        <v>14</v>
      </c>
      <c r="D132" s="32">
        <v>200</v>
      </c>
      <c r="E132" s="22">
        <v>0.12</v>
      </c>
      <c r="F132" s="22">
        <v>0</v>
      </c>
      <c r="G132" s="22">
        <v>10</v>
      </c>
      <c r="H132" s="22">
        <v>39.9</v>
      </c>
      <c r="I132" s="16">
        <v>31</v>
      </c>
      <c r="J132"/>
    </row>
    <row r="133" spans="2:10">
      <c r="B133" s="63"/>
      <c r="C133" s="22" t="s">
        <v>12</v>
      </c>
      <c r="D133" s="22">
        <v>30</v>
      </c>
      <c r="E133" s="22">
        <v>1.7</v>
      </c>
      <c r="F133" s="22">
        <v>2.21</v>
      </c>
      <c r="G133" s="22">
        <v>31.8</v>
      </c>
      <c r="H133" s="22">
        <v>93.83</v>
      </c>
      <c r="I133" s="15" t="s">
        <v>85</v>
      </c>
      <c r="J133"/>
    </row>
    <row r="134" spans="2:10">
      <c r="B134" s="75" t="s">
        <v>15</v>
      </c>
      <c r="C134" s="76"/>
      <c r="D134" s="26">
        <f>SUM(D131:D133)</f>
        <v>430</v>
      </c>
      <c r="E134" s="26">
        <f t="shared" ref="E134:H134" si="30">SUM(E131:E133)</f>
        <v>6.7200000000000006</v>
      </c>
      <c r="F134" s="26">
        <f t="shared" si="30"/>
        <v>10.190000000000001</v>
      </c>
      <c r="G134" s="26">
        <f t="shared" si="30"/>
        <v>58.519999999999996</v>
      </c>
      <c r="H134" s="26">
        <f t="shared" si="30"/>
        <v>320.84000000000003</v>
      </c>
      <c r="I134" s="15"/>
      <c r="J134"/>
    </row>
    <row r="135" spans="2:10" ht="33">
      <c r="B135" s="22" t="s">
        <v>16</v>
      </c>
      <c r="C135" s="11" t="s">
        <v>17</v>
      </c>
      <c r="D135" s="15">
        <v>100</v>
      </c>
      <c r="E135" s="15">
        <v>0.5</v>
      </c>
      <c r="F135" s="15">
        <v>0.1</v>
      </c>
      <c r="G135" s="15">
        <v>10.1</v>
      </c>
      <c r="H135" s="15">
        <v>46</v>
      </c>
      <c r="I135" s="15">
        <v>32</v>
      </c>
      <c r="J135"/>
    </row>
    <row r="136" spans="2:10">
      <c r="B136" s="77" t="s">
        <v>19</v>
      </c>
      <c r="C136" s="76"/>
      <c r="D136" s="17">
        <f>SUM(D135)</f>
        <v>100</v>
      </c>
      <c r="E136" s="17">
        <f t="shared" ref="E136:H136" si="31">SUM(E135)</f>
        <v>0.5</v>
      </c>
      <c r="F136" s="17">
        <f t="shared" si="31"/>
        <v>0.1</v>
      </c>
      <c r="G136" s="17">
        <f t="shared" si="31"/>
        <v>10.1</v>
      </c>
      <c r="H136" s="17">
        <f t="shared" si="31"/>
        <v>46</v>
      </c>
      <c r="I136" s="15"/>
      <c r="J136"/>
    </row>
    <row r="137" spans="2:10" ht="16.5" customHeight="1">
      <c r="B137" s="61" t="s">
        <v>20</v>
      </c>
      <c r="C137" s="12" t="s">
        <v>86</v>
      </c>
      <c r="D137" s="16">
        <v>50</v>
      </c>
      <c r="E137" s="22">
        <v>0.8</v>
      </c>
      <c r="F137" s="22">
        <v>5</v>
      </c>
      <c r="G137" s="22">
        <v>4.5</v>
      </c>
      <c r="H137" s="22">
        <v>67</v>
      </c>
      <c r="I137" s="15">
        <v>6</v>
      </c>
      <c r="J137"/>
    </row>
    <row r="138" spans="2:10" ht="16.5" customHeight="1">
      <c r="B138" s="62"/>
      <c r="C138" s="12" t="s">
        <v>87</v>
      </c>
      <c r="D138" s="16">
        <v>200</v>
      </c>
      <c r="E138" s="22">
        <v>4.1900000000000004</v>
      </c>
      <c r="F138" s="22">
        <v>4.62</v>
      </c>
      <c r="G138" s="22">
        <v>22.54</v>
      </c>
      <c r="H138" s="22">
        <v>148.01</v>
      </c>
      <c r="I138" s="15">
        <v>25</v>
      </c>
      <c r="J138"/>
    </row>
    <row r="139" spans="2:10" ht="16.5" customHeight="1">
      <c r="B139" s="62"/>
      <c r="C139" s="11" t="s">
        <v>45</v>
      </c>
      <c r="D139" s="16">
        <v>60</v>
      </c>
      <c r="E139" s="22">
        <v>13.6</v>
      </c>
      <c r="F139" s="22">
        <v>14.17</v>
      </c>
      <c r="G139" s="22">
        <v>4.96</v>
      </c>
      <c r="H139" s="22">
        <v>201.57</v>
      </c>
      <c r="I139" s="15">
        <v>45</v>
      </c>
      <c r="J139"/>
    </row>
    <row r="140" spans="2:10">
      <c r="B140" s="62"/>
      <c r="C140" s="22" t="s">
        <v>88</v>
      </c>
      <c r="D140" s="16">
        <v>150</v>
      </c>
      <c r="E140" s="22">
        <v>3.02</v>
      </c>
      <c r="F140" s="22">
        <v>7.77</v>
      </c>
      <c r="G140" s="22">
        <v>13.5</v>
      </c>
      <c r="H140" s="22">
        <v>137.22</v>
      </c>
      <c r="I140" s="15">
        <v>53</v>
      </c>
      <c r="J140"/>
    </row>
    <row r="141" spans="2:10" ht="16.5" customHeight="1">
      <c r="B141" s="62"/>
      <c r="C141" s="22" t="s">
        <v>89</v>
      </c>
      <c r="D141" s="16">
        <v>200</v>
      </c>
      <c r="E141" s="11">
        <v>0.16</v>
      </c>
      <c r="F141" s="11">
        <v>0</v>
      </c>
      <c r="G141" s="11">
        <v>16.43</v>
      </c>
      <c r="H141" s="11">
        <v>55.26</v>
      </c>
      <c r="I141" s="15">
        <v>39</v>
      </c>
      <c r="J141"/>
    </row>
    <row r="142" spans="2:10">
      <c r="B142" s="63"/>
      <c r="C142" s="22" t="s">
        <v>26</v>
      </c>
      <c r="D142" s="22">
        <v>50</v>
      </c>
      <c r="E142" s="22">
        <v>2.8</v>
      </c>
      <c r="F142" s="22">
        <v>0.55000000000000004</v>
      </c>
      <c r="G142" s="22">
        <v>24.7</v>
      </c>
      <c r="H142" s="22">
        <v>99.9</v>
      </c>
      <c r="I142" s="15">
        <v>72</v>
      </c>
      <c r="J142"/>
    </row>
    <row r="143" spans="2:10">
      <c r="B143" s="68" t="s">
        <v>27</v>
      </c>
      <c r="C143" s="76"/>
      <c r="D143" s="33">
        <f>SUM(D137:D142)</f>
        <v>710</v>
      </c>
      <c r="E143" s="33">
        <f t="shared" ref="E143:H143" si="32">SUM(E137:E142)</f>
        <v>24.57</v>
      </c>
      <c r="F143" s="33">
        <f t="shared" si="32"/>
        <v>32.11</v>
      </c>
      <c r="G143" s="33">
        <f t="shared" si="32"/>
        <v>86.63</v>
      </c>
      <c r="H143" s="33">
        <f t="shared" si="32"/>
        <v>708.95999999999992</v>
      </c>
      <c r="I143" s="16"/>
      <c r="J143"/>
    </row>
    <row r="144" spans="2:10" ht="16.5" customHeight="1">
      <c r="B144" s="61" t="s">
        <v>48</v>
      </c>
      <c r="C144" s="12" t="s">
        <v>34</v>
      </c>
      <c r="D144" s="30">
        <v>200</v>
      </c>
      <c r="E144" s="22">
        <v>2.9</v>
      </c>
      <c r="F144" s="22">
        <v>3.3</v>
      </c>
      <c r="G144" s="22">
        <v>12.9</v>
      </c>
      <c r="H144" s="22">
        <v>93.4</v>
      </c>
      <c r="I144" s="16">
        <v>35</v>
      </c>
      <c r="J144"/>
    </row>
    <row r="145" spans="2:10" ht="16.5" customHeight="1">
      <c r="B145" s="62"/>
      <c r="C145" s="12" t="s">
        <v>40</v>
      </c>
      <c r="D145" s="15">
        <v>40</v>
      </c>
      <c r="E145" s="22">
        <v>2.4</v>
      </c>
      <c r="F145" s="22">
        <v>7.5</v>
      </c>
      <c r="G145" s="22">
        <v>14.9</v>
      </c>
      <c r="H145" s="22">
        <v>136.6</v>
      </c>
      <c r="I145" s="16" t="s">
        <v>80</v>
      </c>
      <c r="J145"/>
    </row>
    <row r="146" spans="2:10" ht="16.5" customHeight="1">
      <c r="B146" s="63"/>
      <c r="C146" s="11" t="s">
        <v>90</v>
      </c>
      <c r="D146" s="32">
        <v>119</v>
      </c>
      <c r="E146" s="22">
        <v>0.5</v>
      </c>
      <c r="F146" s="22">
        <v>0.5</v>
      </c>
      <c r="G146" s="22">
        <v>11.7</v>
      </c>
      <c r="H146" s="22">
        <v>55.9</v>
      </c>
      <c r="I146" s="15">
        <v>67</v>
      </c>
      <c r="J146"/>
    </row>
    <row r="147" spans="2:10" ht="16.5" customHeight="1">
      <c r="B147" s="68" t="s">
        <v>30</v>
      </c>
      <c r="C147" s="69"/>
      <c r="D147" s="23">
        <f t="shared" ref="D147:H147" si="33">SUM(D144:D146)</f>
        <v>359</v>
      </c>
      <c r="E147" s="23">
        <f t="shared" si="33"/>
        <v>5.8</v>
      </c>
      <c r="F147" s="23">
        <f t="shared" si="33"/>
        <v>11.3</v>
      </c>
      <c r="G147" s="23">
        <f t="shared" si="33"/>
        <v>39.5</v>
      </c>
      <c r="H147" s="23">
        <f t="shared" si="33"/>
        <v>285.89999999999998</v>
      </c>
      <c r="I147" s="15"/>
      <c r="J147"/>
    </row>
    <row r="148" spans="2:10" ht="30.75" customHeight="1">
      <c r="B148" s="61" t="s">
        <v>31</v>
      </c>
      <c r="C148" s="15" t="s">
        <v>174</v>
      </c>
      <c r="D148" s="50">
        <v>130</v>
      </c>
      <c r="E148" s="15">
        <v>17.7</v>
      </c>
      <c r="F148" s="15">
        <v>8.5</v>
      </c>
      <c r="G148" s="15">
        <v>29.76</v>
      </c>
      <c r="H148" s="15">
        <v>298</v>
      </c>
      <c r="I148" s="50">
        <v>79</v>
      </c>
      <c r="J148"/>
    </row>
    <row r="149" spans="2:10">
      <c r="B149" s="62"/>
      <c r="C149" s="49" t="s">
        <v>33</v>
      </c>
      <c r="D149" s="15">
        <v>50</v>
      </c>
      <c r="E149" s="15">
        <v>1.29</v>
      </c>
      <c r="F149" s="15">
        <v>1.61</v>
      </c>
      <c r="G149" s="15">
        <v>9.4600000000000009</v>
      </c>
      <c r="H149" s="15">
        <v>57.58</v>
      </c>
      <c r="I149" s="15">
        <v>55</v>
      </c>
      <c r="J149"/>
    </row>
    <row r="150" spans="2:10" ht="15.75" customHeight="1">
      <c r="B150" s="62"/>
      <c r="C150" s="34" t="s">
        <v>91</v>
      </c>
      <c r="D150" s="35">
        <v>200</v>
      </c>
      <c r="E150" s="35">
        <v>6</v>
      </c>
      <c r="F150" s="35">
        <v>6.64</v>
      </c>
      <c r="G150" s="35">
        <v>9.4</v>
      </c>
      <c r="H150" s="35">
        <v>120</v>
      </c>
      <c r="I150" s="15">
        <v>75</v>
      </c>
      <c r="J150"/>
    </row>
    <row r="151" spans="2:10" ht="15.75" customHeight="1">
      <c r="B151" s="62"/>
      <c r="C151" s="15" t="s">
        <v>49</v>
      </c>
      <c r="D151" s="50">
        <v>40</v>
      </c>
      <c r="E151" s="15">
        <v>0.52</v>
      </c>
      <c r="F151" s="15">
        <v>0.04</v>
      </c>
      <c r="G151" s="15">
        <v>6.75</v>
      </c>
      <c r="H151" s="15">
        <v>29.96</v>
      </c>
      <c r="I151" s="53" t="s">
        <v>178</v>
      </c>
      <c r="J151"/>
    </row>
    <row r="152" spans="2:10">
      <c r="B152" s="63"/>
      <c r="C152" s="49" t="s">
        <v>35</v>
      </c>
      <c r="D152" s="15">
        <v>30</v>
      </c>
      <c r="E152" s="15">
        <v>2.2799999999999998</v>
      </c>
      <c r="F152" s="15">
        <v>0.24</v>
      </c>
      <c r="G152" s="15">
        <v>14.76</v>
      </c>
      <c r="H152" s="15">
        <v>70.5</v>
      </c>
      <c r="I152" s="15">
        <v>73</v>
      </c>
      <c r="J152"/>
    </row>
    <row r="153" spans="2:10">
      <c r="B153" s="75" t="s">
        <v>36</v>
      </c>
      <c r="C153" s="69"/>
      <c r="D153" s="18">
        <f t="shared" ref="D153:H153" si="34">SUM(D148:D152)</f>
        <v>450</v>
      </c>
      <c r="E153" s="18">
        <f t="shared" si="34"/>
        <v>27.79</v>
      </c>
      <c r="F153" s="18">
        <f t="shared" si="34"/>
        <v>17.029999999999998</v>
      </c>
      <c r="G153" s="18">
        <f t="shared" si="34"/>
        <v>70.13</v>
      </c>
      <c r="H153" s="18">
        <f t="shared" si="34"/>
        <v>576.04</v>
      </c>
      <c r="I153" s="15"/>
      <c r="J153"/>
    </row>
    <row r="154" spans="2:10" ht="18.75">
      <c r="B154" s="56" t="s">
        <v>56</v>
      </c>
      <c r="C154" s="57"/>
      <c r="D154" s="57">
        <f t="shared" ref="D154:H154" si="35">D134+D136+D143+D147+D153</f>
        <v>2049</v>
      </c>
      <c r="E154" s="57">
        <f t="shared" si="35"/>
        <v>65.38</v>
      </c>
      <c r="F154" s="57">
        <f t="shared" si="35"/>
        <v>70.73</v>
      </c>
      <c r="G154" s="57">
        <f t="shared" si="35"/>
        <v>264.88</v>
      </c>
      <c r="H154" s="57">
        <f t="shared" si="35"/>
        <v>1937.7399999999998</v>
      </c>
      <c r="I154" s="15"/>
      <c r="J154"/>
    </row>
    <row r="155" spans="2:10" ht="18.75" customHeight="1">
      <c r="B155" s="67" t="s">
        <v>92</v>
      </c>
      <c r="C155" s="67"/>
      <c r="D155" s="67"/>
      <c r="E155" s="67"/>
      <c r="F155" s="67"/>
      <c r="G155" s="67"/>
      <c r="H155" s="67"/>
      <c r="I155" s="67"/>
      <c r="J155" s="67"/>
    </row>
    <row r="156" spans="2:10" ht="15.75" customHeight="1">
      <c r="B156" s="58" t="s">
        <v>1</v>
      </c>
      <c r="C156" s="58" t="s">
        <v>2</v>
      </c>
      <c r="D156" s="58" t="s">
        <v>3</v>
      </c>
      <c r="E156" s="58" t="s">
        <v>4</v>
      </c>
      <c r="F156" s="58"/>
      <c r="G156" s="58"/>
      <c r="H156" s="58" t="s">
        <v>5</v>
      </c>
      <c r="I156" s="59" t="s">
        <v>6</v>
      </c>
      <c r="J156" s="55"/>
    </row>
    <row r="157" spans="2:10" ht="48.75" customHeight="1">
      <c r="B157" s="58"/>
      <c r="C157" s="58"/>
      <c r="D157" s="58"/>
      <c r="E157" s="54" t="s">
        <v>7</v>
      </c>
      <c r="F157" s="54" t="s">
        <v>8</v>
      </c>
      <c r="G157" s="54" t="s">
        <v>9</v>
      </c>
      <c r="H157" s="58"/>
      <c r="I157" s="60"/>
      <c r="J157" s="55"/>
    </row>
    <row r="158" spans="2:10" ht="18.75" customHeight="1">
      <c r="B158" s="61" t="s">
        <v>10</v>
      </c>
      <c r="C158" s="42" t="s">
        <v>68</v>
      </c>
      <c r="D158" s="15">
        <v>200</v>
      </c>
      <c r="E158" s="15">
        <v>6.5</v>
      </c>
      <c r="F158" s="15">
        <v>6.7</v>
      </c>
      <c r="G158" s="15">
        <v>32.9</v>
      </c>
      <c r="H158" s="15">
        <v>128.30000000000001</v>
      </c>
      <c r="I158" s="47">
        <v>13</v>
      </c>
      <c r="J158"/>
    </row>
    <row r="159" spans="2:10" ht="16.5" customHeight="1">
      <c r="B159" s="62"/>
      <c r="C159" s="12" t="s">
        <v>29</v>
      </c>
      <c r="D159" s="30">
        <v>200</v>
      </c>
      <c r="E159" s="15">
        <v>3</v>
      </c>
      <c r="F159" s="15">
        <v>3.4</v>
      </c>
      <c r="G159" s="15">
        <v>11.5</v>
      </c>
      <c r="H159" s="15">
        <v>88.6</v>
      </c>
      <c r="I159" s="16">
        <v>34</v>
      </c>
      <c r="J159"/>
    </row>
    <row r="160" spans="2:10" ht="16.5" customHeight="1">
      <c r="B160" s="63"/>
      <c r="C160" s="11" t="s">
        <v>40</v>
      </c>
      <c r="D160" s="32">
        <v>50</v>
      </c>
      <c r="E160" s="22">
        <v>3.09</v>
      </c>
      <c r="F160" s="22">
        <v>8.57</v>
      </c>
      <c r="G160" s="22">
        <v>19.760000000000002</v>
      </c>
      <c r="H160" s="22">
        <v>168.8</v>
      </c>
      <c r="I160" s="15">
        <v>65</v>
      </c>
      <c r="J160"/>
    </row>
    <row r="161" spans="2:10" ht="16.5" customHeight="1">
      <c r="B161" s="68" t="s">
        <v>15</v>
      </c>
      <c r="C161" s="69"/>
      <c r="D161" s="23">
        <f>SUM(D158:D160)</f>
        <v>450</v>
      </c>
      <c r="E161" s="23">
        <f t="shared" ref="E161:H161" si="36">SUM(E158:E160)</f>
        <v>12.59</v>
      </c>
      <c r="F161" s="23">
        <f t="shared" si="36"/>
        <v>18.670000000000002</v>
      </c>
      <c r="G161" s="23">
        <f t="shared" si="36"/>
        <v>64.16</v>
      </c>
      <c r="H161" s="23">
        <f t="shared" si="36"/>
        <v>385.70000000000005</v>
      </c>
      <c r="I161" s="15"/>
      <c r="J161"/>
    </row>
    <row r="162" spans="2:10">
      <c r="B162" s="15" t="s">
        <v>16</v>
      </c>
      <c r="C162" s="15" t="s">
        <v>42</v>
      </c>
      <c r="D162" s="15">
        <v>141</v>
      </c>
      <c r="E162" s="15">
        <v>0.56000000000000005</v>
      </c>
      <c r="F162" s="15">
        <v>0.56000000000000005</v>
      </c>
      <c r="G162" s="15">
        <v>13.82</v>
      </c>
      <c r="H162" s="15">
        <v>66.27</v>
      </c>
      <c r="I162" s="15" t="s">
        <v>93</v>
      </c>
      <c r="J162"/>
    </row>
    <row r="163" spans="2:10">
      <c r="B163" s="68" t="s">
        <v>19</v>
      </c>
      <c r="C163" s="69"/>
      <c r="D163" s="17">
        <f>SUM(D162)</f>
        <v>141</v>
      </c>
      <c r="E163" s="17">
        <f t="shared" ref="E163:H163" si="37">SUM(E162)</f>
        <v>0.56000000000000005</v>
      </c>
      <c r="F163" s="17">
        <f t="shared" si="37"/>
        <v>0.56000000000000005</v>
      </c>
      <c r="G163" s="17">
        <f t="shared" si="37"/>
        <v>13.82</v>
      </c>
      <c r="H163" s="17">
        <f t="shared" si="37"/>
        <v>66.27</v>
      </c>
      <c r="I163" s="16"/>
      <c r="J163"/>
    </row>
    <row r="164" spans="2:10" ht="16.5" customHeight="1">
      <c r="B164" s="61" t="s">
        <v>20</v>
      </c>
      <c r="C164" s="15" t="s">
        <v>94</v>
      </c>
      <c r="D164" s="16">
        <v>50</v>
      </c>
      <c r="E164" s="15">
        <v>0.89</v>
      </c>
      <c r="F164" s="15">
        <v>2.12</v>
      </c>
      <c r="G164" s="15">
        <v>5.76</v>
      </c>
      <c r="H164" s="15">
        <v>44.24</v>
      </c>
      <c r="I164" s="16">
        <v>2</v>
      </c>
      <c r="J164"/>
    </row>
    <row r="165" spans="2:10" ht="35.25" customHeight="1">
      <c r="B165" s="62"/>
      <c r="C165" s="11" t="s">
        <v>95</v>
      </c>
      <c r="D165" s="16">
        <v>200</v>
      </c>
      <c r="E165" s="15">
        <v>3.49</v>
      </c>
      <c r="F165" s="15">
        <v>5.1100000000000003</v>
      </c>
      <c r="G165" s="15">
        <v>22.7</v>
      </c>
      <c r="H165" s="15">
        <v>151.52000000000001</v>
      </c>
      <c r="I165" s="15">
        <v>27</v>
      </c>
      <c r="J165"/>
    </row>
    <row r="166" spans="2:10" ht="16.5" customHeight="1">
      <c r="B166" s="62"/>
      <c r="C166" s="15" t="s">
        <v>96</v>
      </c>
      <c r="D166" s="16">
        <v>70</v>
      </c>
      <c r="E166" s="15">
        <v>13.89</v>
      </c>
      <c r="F166" s="15">
        <v>13.21</v>
      </c>
      <c r="G166" s="15">
        <v>6.68</v>
      </c>
      <c r="H166" s="15">
        <v>201.18</v>
      </c>
      <c r="I166" s="15">
        <v>56</v>
      </c>
      <c r="J166"/>
    </row>
    <row r="167" spans="2:10" ht="16.5" customHeight="1">
      <c r="B167" s="62"/>
      <c r="C167" s="11" t="s">
        <v>46</v>
      </c>
      <c r="D167" s="16">
        <v>150</v>
      </c>
      <c r="E167" s="15">
        <v>4.2</v>
      </c>
      <c r="F167" s="15">
        <v>4</v>
      </c>
      <c r="G167" s="15">
        <v>26.4</v>
      </c>
      <c r="H167" s="15">
        <v>158.69999999999999</v>
      </c>
      <c r="I167" s="16">
        <v>44</v>
      </c>
      <c r="J167"/>
    </row>
    <row r="168" spans="2:10" ht="16.5" customHeight="1">
      <c r="B168" s="62"/>
      <c r="C168" s="43" t="s">
        <v>180</v>
      </c>
      <c r="D168" s="16">
        <v>200</v>
      </c>
      <c r="E168" s="52">
        <v>0.16</v>
      </c>
      <c r="F168" s="52">
        <v>0</v>
      </c>
      <c r="G168" s="52">
        <v>16.43</v>
      </c>
      <c r="H168" s="52">
        <v>55.26</v>
      </c>
      <c r="I168" s="48">
        <v>39</v>
      </c>
      <c r="J168"/>
    </row>
    <row r="169" spans="2:10">
      <c r="B169" s="63"/>
      <c r="C169" s="15" t="s">
        <v>26</v>
      </c>
      <c r="D169" s="15">
        <v>50</v>
      </c>
      <c r="E169" s="15">
        <v>2.8</v>
      </c>
      <c r="F169" s="15">
        <v>0.55000000000000004</v>
      </c>
      <c r="G169" s="15">
        <v>24.7</v>
      </c>
      <c r="H169" s="15">
        <v>99.9</v>
      </c>
      <c r="I169" s="15">
        <v>72</v>
      </c>
      <c r="J169"/>
    </row>
    <row r="170" spans="2:10">
      <c r="B170" s="68" t="s">
        <v>27</v>
      </c>
      <c r="C170" s="69"/>
      <c r="D170" s="18">
        <f>SUM(D164:D169)</f>
        <v>720</v>
      </c>
      <c r="E170" s="18">
        <f t="shared" ref="E170:H170" si="38">SUM(E164:E169)</f>
        <v>25.43</v>
      </c>
      <c r="F170" s="18">
        <f t="shared" si="38"/>
        <v>24.990000000000002</v>
      </c>
      <c r="G170" s="18">
        <f t="shared" si="38"/>
        <v>102.67</v>
      </c>
      <c r="H170" s="18">
        <f t="shared" si="38"/>
        <v>710.80000000000007</v>
      </c>
      <c r="I170" s="16"/>
      <c r="J170"/>
    </row>
    <row r="171" spans="2:10" ht="16.5" customHeight="1">
      <c r="B171" s="61" t="s">
        <v>48</v>
      </c>
      <c r="C171" s="12" t="s">
        <v>73</v>
      </c>
      <c r="D171" s="15">
        <v>40</v>
      </c>
      <c r="E171" s="15">
        <v>0.52</v>
      </c>
      <c r="F171" s="15">
        <v>0.04</v>
      </c>
      <c r="G171" s="15">
        <v>6.75</v>
      </c>
      <c r="H171" s="15">
        <v>29.96</v>
      </c>
      <c r="I171" s="16">
        <v>3</v>
      </c>
      <c r="J171"/>
    </row>
    <row r="172" spans="2:10">
      <c r="B172" s="62"/>
      <c r="C172" s="15" t="s">
        <v>50</v>
      </c>
      <c r="D172" s="15">
        <v>190</v>
      </c>
      <c r="E172" s="15">
        <v>5.8</v>
      </c>
      <c r="F172" s="15">
        <v>6.4</v>
      </c>
      <c r="G172" s="15">
        <v>8</v>
      </c>
      <c r="H172" s="15">
        <v>118</v>
      </c>
      <c r="I172" s="15">
        <v>38</v>
      </c>
      <c r="J172"/>
    </row>
    <row r="173" spans="2:10">
      <c r="B173" s="63"/>
      <c r="C173" s="11" t="s">
        <v>12</v>
      </c>
      <c r="D173" s="15">
        <v>35</v>
      </c>
      <c r="E173" s="15">
        <v>1.98</v>
      </c>
      <c r="F173" s="15">
        <v>2.57</v>
      </c>
      <c r="G173" s="15">
        <v>37.1</v>
      </c>
      <c r="H173" s="15">
        <v>109.46</v>
      </c>
      <c r="I173" s="15" t="s">
        <v>75</v>
      </c>
      <c r="J173"/>
    </row>
    <row r="174" spans="2:10">
      <c r="B174" s="68" t="s">
        <v>30</v>
      </c>
      <c r="C174" s="69"/>
      <c r="D174" s="17">
        <f>SUM(D171:D173)</f>
        <v>265</v>
      </c>
      <c r="E174" s="17">
        <f t="shared" ref="E174:H174" si="39">SUM(E171:E173)</f>
        <v>8.3000000000000007</v>
      </c>
      <c r="F174" s="17">
        <f t="shared" si="39"/>
        <v>9.01</v>
      </c>
      <c r="G174" s="17">
        <f t="shared" si="39"/>
        <v>51.85</v>
      </c>
      <c r="H174" s="17">
        <f t="shared" si="39"/>
        <v>257.42</v>
      </c>
      <c r="I174" s="15"/>
      <c r="J174"/>
    </row>
    <row r="175" spans="2:10" ht="16.5" customHeight="1">
      <c r="B175" s="64" t="s">
        <v>31</v>
      </c>
      <c r="C175" s="15" t="s">
        <v>97</v>
      </c>
      <c r="D175" s="16">
        <v>70</v>
      </c>
      <c r="E175" s="15">
        <v>16.760000000000002</v>
      </c>
      <c r="F175" s="15">
        <v>3.45</v>
      </c>
      <c r="G175" s="15">
        <v>7.82</v>
      </c>
      <c r="H175" s="15">
        <v>129.58000000000001</v>
      </c>
      <c r="I175" s="15">
        <v>47</v>
      </c>
      <c r="J175"/>
    </row>
    <row r="176" spans="2:10">
      <c r="B176" s="65"/>
      <c r="C176" s="11" t="s">
        <v>98</v>
      </c>
      <c r="D176" s="16">
        <v>150</v>
      </c>
      <c r="E176" s="15">
        <v>3.02</v>
      </c>
      <c r="F176" s="15">
        <v>7.77</v>
      </c>
      <c r="G176" s="15">
        <v>13.5</v>
      </c>
      <c r="H176" s="15">
        <v>137.22</v>
      </c>
      <c r="I176" s="15">
        <v>51</v>
      </c>
      <c r="J176"/>
    </row>
    <row r="177" spans="2:17" ht="16.5" customHeight="1">
      <c r="B177" s="65"/>
      <c r="C177" s="11" t="s">
        <v>54</v>
      </c>
      <c r="D177" s="16">
        <v>200</v>
      </c>
      <c r="E177" s="15">
        <v>0.21</v>
      </c>
      <c r="F177" s="15">
        <v>0.01</v>
      </c>
      <c r="G177" s="15">
        <v>10.3</v>
      </c>
      <c r="H177" s="15">
        <v>43.3</v>
      </c>
      <c r="I177" s="16">
        <v>33</v>
      </c>
      <c r="J177"/>
    </row>
    <row r="178" spans="2:17">
      <c r="B178" s="66"/>
      <c r="C178" s="11" t="s">
        <v>35</v>
      </c>
      <c r="D178" s="15">
        <v>30</v>
      </c>
      <c r="E178" s="15">
        <v>2.2799999999999998</v>
      </c>
      <c r="F178" s="15">
        <v>0.24</v>
      </c>
      <c r="G178" s="15">
        <v>14.76</v>
      </c>
      <c r="H178" s="15">
        <v>70.5</v>
      </c>
      <c r="I178" s="15">
        <v>73</v>
      </c>
      <c r="J178"/>
    </row>
    <row r="179" spans="2:17">
      <c r="B179" s="68" t="s">
        <v>36</v>
      </c>
      <c r="C179" s="69"/>
      <c r="D179" s="18">
        <f>SUM(D175:D178)</f>
        <v>450</v>
      </c>
      <c r="E179" s="18">
        <f t="shared" ref="E179:H179" si="40">SUM(E175:E178)</f>
        <v>22.270000000000003</v>
      </c>
      <c r="F179" s="18">
        <f t="shared" si="40"/>
        <v>11.469999999999999</v>
      </c>
      <c r="G179" s="18">
        <f t="shared" si="40"/>
        <v>46.38</v>
      </c>
      <c r="H179" s="18">
        <f t="shared" si="40"/>
        <v>380.6</v>
      </c>
      <c r="I179" s="15"/>
      <c r="J179"/>
    </row>
    <row r="180" spans="2:17" ht="18.75">
      <c r="B180" s="19" t="s">
        <v>56</v>
      </c>
      <c r="C180" s="19"/>
      <c r="D180" s="19">
        <f>D161+D163+D170+D174+D179</f>
        <v>2026</v>
      </c>
      <c r="E180" s="19">
        <f t="shared" ref="E180:H180" si="41">E161+E163+E170+E174+E179</f>
        <v>69.150000000000006</v>
      </c>
      <c r="F180" s="19">
        <f t="shared" si="41"/>
        <v>64.699999999999989</v>
      </c>
      <c r="G180" s="19">
        <f t="shared" si="41"/>
        <v>278.88</v>
      </c>
      <c r="H180" s="19">
        <f t="shared" si="41"/>
        <v>1800.79</v>
      </c>
      <c r="I180" s="15"/>
      <c r="J180"/>
    </row>
    <row r="181" spans="2:17" ht="18.75" customHeight="1">
      <c r="B181" s="67" t="s">
        <v>99</v>
      </c>
      <c r="C181" s="67"/>
      <c r="D181" s="67"/>
      <c r="E181" s="67"/>
      <c r="F181" s="67"/>
      <c r="G181" s="67"/>
      <c r="H181" s="67"/>
      <c r="I181" s="67"/>
      <c r="J181" s="67"/>
    </row>
    <row r="182" spans="2:17" ht="15.75" customHeight="1">
      <c r="B182" s="58" t="s">
        <v>1</v>
      </c>
      <c r="C182" s="58" t="s">
        <v>2</v>
      </c>
      <c r="D182" s="58" t="s">
        <v>3</v>
      </c>
      <c r="E182" s="58" t="s">
        <v>4</v>
      </c>
      <c r="F182" s="58"/>
      <c r="G182" s="58"/>
      <c r="H182" s="58" t="s">
        <v>5</v>
      </c>
      <c r="I182" s="59" t="s">
        <v>6</v>
      </c>
      <c r="J182" s="55"/>
    </row>
    <row r="183" spans="2:17" ht="50.25" customHeight="1">
      <c r="B183" s="58"/>
      <c r="C183" s="58"/>
      <c r="D183" s="58"/>
      <c r="E183" s="54" t="s">
        <v>7</v>
      </c>
      <c r="F183" s="54" t="s">
        <v>8</v>
      </c>
      <c r="G183" s="54" t="s">
        <v>9</v>
      </c>
      <c r="H183" s="58"/>
      <c r="I183" s="60"/>
      <c r="J183" s="55"/>
      <c r="Q183" t="s">
        <v>100</v>
      </c>
    </row>
    <row r="184" spans="2:17" ht="16.5" customHeight="1">
      <c r="B184" s="64" t="s">
        <v>10</v>
      </c>
      <c r="C184" s="12" t="s">
        <v>101</v>
      </c>
      <c r="D184" s="16">
        <v>200</v>
      </c>
      <c r="E184" s="15">
        <v>6.8</v>
      </c>
      <c r="F184" s="15">
        <v>8.4</v>
      </c>
      <c r="G184" s="15">
        <v>30.3</v>
      </c>
      <c r="H184" s="15">
        <v>223.8</v>
      </c>
      <c r="I184" s="11">
        <v>15</v>
      </c>
      <c r="J184"/>
    </row>
    <row r="185" spans="2:17" ht="16.5" customHeight="1">
      <c r="B185" s="65"/>
      <c r="C185" s="12" t="s">
        <v>34</v>
      </c>
      <c r="D185" s="16">
        <v>200</v>
      </c>
      <c r="E185" s="15">
        <v>2.9</v>
      </c>
      <c r="F185" s="15">
        <v>3.3</v>
      </c>
      <c r="G185" s="15">
        <v>12.9</v>
      </c>
      <c r="H185" s="15">
        <v>93.4</v>
      </c>
      <c r="I185" s="12">
        <v>35</v>
      </c>
      <c r="J185"/>
    </row>
    <row r="186" spans="2:17">
      <c r="B186" s="65"/>
      <c r="C186" s="11" t="s">
        <v>102</v>
      </c>
      <c r="D186" s="15">
        <v>30</v>
      </c>
      <c r="E186" s="15">
        <v>7.19</v>
      </c>
      <c r="F186" s="15">
        <v>9.15</v>
      </c>
      <c r="G186" s="15">
        <v>0</v>
      </c>
      <c r="H186" s="15">
        <v>112.8</v>
      </c>
      <c r="I186" s="15">
        <v>63</v>
      </c>
      <c r="J186"/>
    </row>
    <row r="187" spans="2:17" ht="16.5" customHeight="1">
      <c r="B187" s="66"/>
      <c r="C187" s="11" t="s">
        <v>40</v>
      </c>
      <c r="D187" s="16">
        <v>35</v>
      </c>
      <c r="E187" s="15">
        <v>2.31</v>
      </c>
      <c r="F187" s="15">
        <v>4.37</v>
      </c>
      <c r="G187" s="15">
        <v>14.8</v>
      </c>
      <c r="H187" s="15">
        <v>107.9</v>
      </c>
      <c r="I187" s="15" t="s">
        <v>41</v>
      </c>
      <c r="J187"/>
    </row>
    <row r="188" spans="2:17" ht="16.5" customHeight="1">
      <c r="B188" s="68" t="s">
        <v>15</v>
      </c>
      <c r="C188" s="69"/>
      <c r="D188" s="17">
        <f>SUM(D184:D187)</f>
        <v>465</v>
      </c>
      <c r="E188" s="17">
        <f t="shared" ref="E188:H188" si="42">SUM(E184:E187)</f>
        <v>19.2</v>
      </c>
      <c r="F188" s="17">
        <f t="shared" si="42"/>
        <v>25.220000000000002</v>
      </c>
      <c r="G188" s="17">
        <f t="shared" si="42"/>
        <v>58</v>
      </c>
      <c r="H188" s="17">
        <f t="shared" si="42"/>
        <v>537.90000000000009</v>
      </c>
      <c r="I188" s="15"/>
      <c r="J188"/>
    </row>
    <row r="189" spans="2:17" ht="33">
      <c r="B189" s="15" t="s">
        <v>16</v>
      </c>
      <c r="C189" s="11" t="s">
        <v>17</v>
      </c>
      <c r="D189" s="15">
        <v>100</v>
      </c>
      <c r="E189" s="15">
        <v>0.5</v>
      </c>
      <c r="F189" s="15">
        <v>0.1</v>
      </c>
      <c r="G189" s="15">
        <v>10.1</v>
      </c>
      <c r="H189" s="15">
        <v>46</v>
      </c>
      <c r="I189" s="15">
        <v>32</v>
      </c>
      <c r="J189"/>
    </row>
    <row r="190" spans="2:17">
      <c r="B190" s="68" t="s">
        <v>19</v>
      </c>
      <c r="C190" s="69"/>
      <c r="D190" s="17">
        <f>SUM(D189)</f>
        <v>100</v>
      </c>
      <c r="E190" s="17">
        <f t="shared" ref="E190:H190" si="43">SUM(E189)</f>
        <v>0.5</v>
      </c>
      <c r="F190" s="17">
        <f t="shared" si="43"/>
        <v>0.1</v>
      </c>
      <c r="G190" s="17">
        <f t="shared" si="43"/>
        <v>10.1</v>
      </c>
      <c r="H190" s="17">
        <f t="shared" si="43"/>
        <v>46</v>
      </c>
      <c r="I190" s="15"/>
      <c r="J190"/>
    </row>
    <row r="191" spans="2:17" ht="31.5" customHeight="1">
      <c r="B191" s="61" t="s">
        <v>20</v>
      </c>
      <c r="C191" s="12" t="s">
        <v>103</v>
      </c>
      <c r="D191" s="16">
        <v>50</v>
      </c>
      <c r="E191" s="15">
        <v>1.06</v>
      </c>
      <c r="F191" s="15">
        <v>2.0699999999999998</v>
      </c>
      <c r="G191" s="15">
        <v>3.36</v>
      </c>
      <c r="H191" s="15">
        <v>36.979999999999997</v>
      </c>
      <c r="I191" s="15">
        <v>4</v>
      </c>
      <c r="J191"/>
    </row>
    <row r="192" spans="2:17" ht="16.5" customHeight="1">
      <c r="B192" s="62"/>
      <c r="C192" s="12" t="s">
        <v>104</v>
      </c>
      <c r="D192" s="16">
        <v>200</v>
      </c>
      <c r="E192" s="15">
        <v>2.44</v>
      </c>
      <c r="F192" s="15">
        <v>1.71</v>
      </c>
      <c r="G192" s="15">
        <v>11.95</v>
      </c>
      <c r="H192" s="15">
        <v>73.81</v>
      </c>
      <c r="I192" s="16">
        <v>22</v>
      </c>
      <c r="J192"/>
    </row>
    <row r="193" spans="2:10" ht="32.25" customHeight="1">
      <c r="B193" s="62"/>
      <c r="C193" s="11" t="s">
        <v>105</v>
      </c>
      <c r="D193" s="16">
        <v>210</v>
      </c>
      <c r="E193" s="15">
        <v>19.3</v>
      </c>
      <c r="F193" s="15">
        <v>19.27</v>
      </c>
      <c r="G193" s="15">
        <v>30.76</v>
      </c>
      <c r="H193" s="15">
        <v>373.27</v>
      </c>
      <c r="I193" s="15" t="s">
        <v>106</v>
      </c>
      <c r="J193"/>
    </row>
    <row r="194" spans="2:10">
      <c r="B194" s="62"/>
      <c r="C194" s="15" t="s">
        <v>107</v>
      </c>
      <c r="D194" s="16">
        <v>30</v>
      </c>
      <c r="E194" s="15">
        <v>1.24</v>
      </c>
      <c r="F194" s="15">
        <v>1</v>
      </c>
      <c r="G194" s="15">
        <v>3.99</v>
      </c>
      <c r="H194" s="15">
        <v>30</v>
      </c>
      <c r="I194" s="15">
        <v>77</v>
      </c>
      <c r="J194"/>
    </row>
    <row r="195" spans="2:10" ht="16.5" customHeight="1">
      <c r="B195" s="62"/>
      <c r="C195" s="22" t="s">
        <v>89</v>
      </c>
      <c r="D195" s="16">
        <v>200</v>
      </c>
      <c r="E195" s="11">
        <v>0.16</v>
      </c>
      <c r="F195" s="11">
        <v>0</v>
      </c>
      <c r="G195" s="11">
        <v>16.43</v>
      </c>
      <c r="H195" s="11">
        <v>55.26</v>
      </c>
      <c r="I195" s="15">
        <v>39</v>
      </c>
      <c r="J195"/>
    </row>
    <row r="196" spans="2:10">
      <c r="B196" s="63"/>
      <c r="C196" s="15" t="s">
        <v>26</v>
      </c>
      <c r="D196" s="15">
        <v>50</v>
      </c>
      <c r="E196" s="15">
        <v>2.8</v>
      </c>
      <c r="F196" s="15">
        <v>0.55000000000000004</v>
      </c>
      <c r="G196" s="15">
        <v>24.7</v>
      </c>
      <c r="H196" s="15">
        <v>99.9</v>
      </c>
      <c r="I196" s="15">
        <v>72</v>
      </c>
      <c r="J196"/>
    </row>
    <row r="197" spans="2:10">
      <c r="B197" s="68" t="s">
        <v>27</v>
      </c>
      <c r="C197" s="69"/>
      <c r="D197" s="18">
        <f>SUM(D191:D196)</f>
        <v>740</v>
      </c>
      <c r="E197" s="18">
        <f t="shared" ref="E197:H197" si="44">SUM(E191:E196)</f>
        <v>27</v>
      </c>
      <c r="F197" s="18">
        <f t="shared" si="44"/>
        <v>24.6</v>
      </c>
      <c r="G197" s="18">
        <f t="shared" si="44"/>
        <v>91.190000000000012</v>
      </c>
      <c r="H197" s="18">
        <f t="shared" si="44"/>
        <v>669.21999999999991</v>
      </c>
      <c r="I197" s="15"/>
      <c r="J197"/>
    </row>
    <row r="198" spans="2:10" ht="32.25" customHeight="1">
      <c r="B198" s="61" t="s">
        <v>48</v>
      </c>
      <c r="C198" s="11" t="s">
        <v>50</v>
      </c>
      <c r="D198" s="15">
        <v>190</v>
      </c>
      <c r="E198" s="15">
        <v>5.8</v>
      </c>
      <c r="F198" s="15">
        <v>6.4</v>
      </c>
      <c r="G198" s="15">
        <v>8</v>
      </c>
      <c r="H198" s="15">
        <v>118</v>
      </c>
      <c r="I198" s="15">
        <v>38</v>
      </c>
      <c r="J198"/>
    </row>
    <row r="199" spans="2:10" ht="16.5" customHeight="1">
      <c r="B199" s="63"/>
      <c r="C199" s="15" t="s">
        <v>108</v>
      </c>
      <c r="D199" s="16">
        <v>60</v>
      </c>
      <c r="E199" s="15">
        <v>6.5</v>
      </c>
      <c r="F199" s="15">
        <v>6.5</v>
      </c>
      <c r="G199" s="15">
        <v>36.700000000000003</v>
      </c>
      <c r="H199" s="15">
        <v>230.4</v>
      </c>
      <c r="I199" s="16">
        <v>62</v>
      </c>
      <c r="J199"/>
    </row>
    <row r="200" spans="2:10" ht="16.5" customHeight="1">
      <c r="B200" s="68" t="s">
        <v>30</v>
      </c>
      <c r="C200" s="69"/>
      <c r="D200" s="17">
        <f>SUM(D198:D199)</f>
        <v>250</v>
      </c>
      <c r="E200" s="17">
        <f t="shared" ref="E200:H200" si="45">SUM(E198:E199)</f>
        <v>12.3</v>
      </c>
      <c r="F200" s="17">
        <f t="shared" si="45"/>
        <v>12.9</v>
      </c>
      <c r="G200" s="17">
        <f t="shared" si="45"/>
        <v>44.7</v>
      </c>
      <c r="H200" s="17">
        <f t="shared" si="45"/>
        <v>348.4</v>
      </c>
      <c r="I200" s="16"/>
      <c r="J200"/>
    </row>
    <row r="201" spans="2:10" ht="16.5" customHeight="1">
      <c r="B201" s="61" t="s">
        <v>31</v>
      </c>
      <c r="C201" s="51" t="s">
        <v>86</v>
      </c>
      <c r="D201" s="50">
        <v>50</v>
      </c>
      <c r="E201" s="22">
        <v>0.8</v>
      </c>
      <c r="F201" s="22">
        <v>5</v>
      </c>
      <c r="G201" s="22">
        <v>4.5</v>
      </c>
      <c r="H201" s="22">
        <v>67</v>
      </c>
      <c r="I201" s="15">
        <v>6</v>
      </c>
      <c r="J201"/>
    </row>
    <row r="202" spans="2:10" ht="16.5" customHeight="1">
      <c r="B202" s="78"/>
      <c r="C202" s="41" t="s">
        <v>175</v>
      </c>
      <c r="D202" s="16">
        <v>80</v>
      </c>
      <c r="E202" s="15">
        <v>15.7</v>
      </c>
      <c r="F202" s="15">
        <v>4.7</v>
      </c>
      <c r="G202" s="15">
        <v>7.4</v>
      </c>
      <c r="H202" s="15">
        <v>135.5</v>
      </c>
      <c r="I202" s="15">
        <v>42</v>
      </c>
      <c r="J202"/>
    </row>
    <row r="203" spans="2:10">
      <c r="B203" s="78"/>
      <c r="C203" s="41" t="s">
        <v>125</v>
      </c>
      <c r="D203" s="16">
        <v>120</v>
      </c>
      <c r="E203" s="15">
        <v>4.5</v>
      </c>
      <c r="F203" s="15">
        <v>4.0999999999999996</v>
      </c>
      <c r="G203" s="15">
        <v>28.3</v>
      </c>
      <c r="H203" s="15">
        <v>168.3</v>
      </c>
      <c r="I203" s="15">
        <v>41</v>
      </c>
      <c r="J203"/>
    </row>
    <row r="204" spans="2:10" ht="16.5" customHeight="1">
      <c r="B204" s="78"/>
      <c r="C204" s="15" t="s">
        <v>64</v>
      </c>
      <c r="D204" s="16">
        <v>200</v>
      </c>
      <c r="E204" s="15">
        <v>0.51</v>
      </c>
      <c r="F204" s="15">
        <v>0.1</v>
      </c>
      <c r="G204" s="15">
        <v>23.94</v>
      </c>
      <c r="H204" s="15">
        <v>93.36</v>
      </c>
      <c r="I204" s="15">
        <v>40</v>
      </c>
      <c r="J204"/>
    </row>
    <row r="205" spans="2:10">
      <c r="B205" s="79"/>
      <c r="C205" s="11" t="s">
        <v>111</v>
      </c>
      <c r="D205" s="15">
        <v>30</v>
      </c>
      <c r="E205" s="15">
        <v>2.2799999999999998</v>
      </c>
      <c r="F205" s="15">
        <v>0.24</v>
      </c>
      <c r="G205" s="15">
        <v>14.76</v>
      </c>
      <c r="H205" s="15">
        <v>70.5</v>
      </c>
      <c r="I205" s="41">
        <v>73</v>
      </c>
      <c r="J205"/>
    </row>
    <row r="206" spans="2:10">
      <c r="B206" s="68" t="s">
        <v>36</v>
      </c>
      <c r="C206" s="69"/>
      <c r="D206" s="18">
        <f>SUM(D201:D205)</f>
        <v>480</v>
      </c>
      <c r="E206" s="18">
        <f t="shared" ref="E206:H206" si="46">SUM(E201:E205)</f>
        <v>23.790000000000003</v>
      </c>
      <c r="F206" s="18">
        <f t="shared" si="46"/>
        <v>14.139999999999999</v>
      </c>
      <c r="G206" s="18">
        <f t="shared" si="46"/>
        <v>78.900000000000006</v>
      </c>
      <c r="H206" s="18">
        <f t="shared" si="46"/>
        <v>534.66000000000008</v>
      </c>
      <c r="I206" s="15"/>
      <c r="J206"/>
    </row>
    <row r="207" spans="2:10" ht="18.75">
      <c r="B207" s="19" t="s">
        <v>56</v>
      </c>
      <c r="C207" s="19"/>
      <c r="D207" s="19">
        <f t="shared" ref="D207:H207" si="47">D188+D190+D197+D200+D206</f>
        <v>2035</v>
      </c>
      <c r="E207" s="19">
        <f t="shared" si="47"/>
        <v>82.79</v>
      </c>
      <c r="F207" s="19">
        <f t="shared" si="47"/>
        <v>76.959999999999994</v>
      </c>
      <c r="G207" s="19">
        <f t="shared" si="47"/>
        <v>282.89</v>
      </c>
      <c r="H207" s="19">
        <f t="shared" si="47"/>
        <v>2136.1800000000003</v>
      </c>
      <c r="I207" s="15"/>
      <c r="J207"/>
    </row>
    <row r="208" spans="2:10" ht="18.75" customHeight="1">
      <c r="B208" s="67" t="s">
        <v>112</v>
      </c>
      <c r="C208" s="67"/>
      <c r="D208" s="67"/>
      <c r="E208" s="67"/>
      <c r="F208" s="67"/>
      <c r="G208" s="67"/>
      <c r="H208" s="67"/>
      <c r="I208" s="67"/>
      <c r="J208" s="67"/>
    </row>
    <row r="209" spans="2:10" ht="15.75" customHeight="1">
      <c r="B209" s="58" t="s">
        <v>1</v>
      </c>
      <c r="C209" s="58" t="s">
        <v>2</v>
      </c>
      <c r="D209" s="58" t="s">
        <v>3</v>
      </c>
      <c r="E209" s="58" t="s">
        <v>4</v>
      </c>
      <c r="F209" s="58"/>
      <c r="G209" s="58"/>
      <c r="H209" s="58" t="s">
        <v>5</v>
      </c>
      <c r="I209" s="59" t="s">
        <v>6</v>
      </c>
      <c r="J209" s="55"/>
    </row>
    <row r="210" spans="2:10" ht="48" customHeight="1">
      <c r="B210" s="58"/>
      <c r="C210" s="58"/>
      <c r="D210" s="58"/>
      <c r="E210" s="54" t="s">
        <v>7</v>
      </c>
      <c r="F210" s="54" t="s">
        <v>8</v>
      </c>
      <c r="G210" s="54" t="s">
        <v>9</v>
      </c>
      <c r="H210" s="58"/>
      <c r="I210" s="60"/>
      <c r="J210"/>
    </row>
    <row r="211" spans="2:10" ht="16.5" customHeight="1">
      <c r="B211" s="64" t="s">
        <v>10</v>
      </c>
      <c r="C211" s="15" t="s">
        <v>113</v>
      </c>
      <c r="D211" s="16">
        <v>200</v>
      </c>
      <c r="E211" s="15">
        <v>5.52</v>
      </c>
      <c r="F211" s="15">
        <v>5.75</v>
      </c>
      <c r="G211" s="15">
        <v>30.42</v>
      </c>
      <c r="H211" s="15">
        <v>204.8</v>
      </c>
      <c r="I211" s="11">
        <v>16</v>
      </c>
      <c r="J211"/>
    </row>
    <row r="212" spans="2:10">
      <c r="B212" s="65"/>
      <c r="C212" s="12" t="s">
        <v>29</v>
      </c>
      <c r="D212" s="16">
        <v>200</v>
      </c>
      <c r="E212" s="15">
        <v>3</v>
      </c>
      <c r="F212" s="15">
        <v>3.4</v>
      </c>
      <c r="G212" s="15">
        <v>11.5</v>
      </c>
      <c r="H212" s="15">
        <v>88.6</v>
      </c>
      <c r="I212" s="12">
        <v>34</v>
      </c>
      <c r="J212"/>
    </row>
    <row r="213" spans="2:10" ht="16.5" customHeight="1">
      <c r="B213" s="66"/>
      <c r="C213" s="11" t="s">
        <v>40</v>
      </c>
      <c r="D213" s="16">
        <v>45</v>
      </c>
      <c r="E213" s="15">
        <v>2.7</v>
      </c>
      <c r="F213" s="15">
        <v>7.5</v>
      </c>
      <c r="G213" s="15">
        <v>15.8</v>
      </c>
      <c r="H213" s="15">
        <v>148.4</v>
      </c>
      <c r="I213" s="41" t="s">
        <v>121</v>
      </c>
      <c r="J213"/>
    </row>
    <row r="214" spans="2:10" ht="16.5" customHeight="1">
      <c r="B214" s="68" t="s">
        <v>15</v>
      </c>
      <c r="C214" s="69"/>
      <c r="D214" s="17">
        <f>SUM(D211:D213)</f>
        <v>445</v>
      </c>
      <c r="E214" s="17">
        <f t="shared" ref="E214:H214" si="48">SUM(E211:E213)</f>
        <v>11.219999999999999</v>
      </c>
      <c r="F214" s="17">
        <f t="shared" si="48"/>
        <v>16.649999999999999</v>
      </c>
      <c r="G214" s="17">
        <f t="shared" si="48"/>
        <v>57.72</v>
      </c>
      <c r="H214" s="17">
        <f t="shared" si="48"/>
        <v>441.79999999999995</v>
      </c>
      <c r="I214" s="15"/>
      <c r="J214"/>
    </row>
    <row r="215" spans="2:10">
      <c r="B215" s="15" t="s">
        <v>16</v>
      </c>
      <c r="C215" s="15" t="s">
        <v>42</v>
      </c>
      <c r="D215" s="15">
        <v>112</v>
      </c>
      <c r="E215" s="15">
        <v>1.01</v>
      </c>
      <c r="F215" s="15">
        <v>0.22</v>
      </c>
      <c r="G215" s="15">
        <v>9.07</v>
      </c>
      <c r="H215" s="15">
        <v>48.16</v>
      </c>
      <c r="I215" s="15" t="s">
        <v>114</v>
      </c>
      <c r="J215"/>
    </row>
    <row r="216" spans="2:10">
      <c r="B216" s="68" t="s">
        <v>19</v>
      </c>
      <c r="C216" s="69"/>
      <c r="D216" s="17">
        <f>SUM(D215)</f>
        <v>112</v>
      </c>
      <c r="E216" s="17">
        <f t="shared" ref="E216:H216" si="49">SUM(E215)</f>
        <v>1.01</v>
      </c>
      <c r="F216" s="17">
        <f t="shared" si="49"/>
        <v>0.22</v>
      </c>
      <c r="G216" s="17">
        <f t="shared" si="49"/>
        <v>9.07</v>
      </c>
      <c r="H216" s="17">
        <f t="shared" si="49"/>
        <v>48.16</v>
      </c>
      <c r="I216" s="15"/>
      <c r="J216"/>
    </row>
    <row r="217" spans="2:10" ht="33">
      <c r="B217" s="61" t="s">
        <v>20</v>
      </c>
      <c r="C217" s="12" t="s">
        <v>21</v>
      </c>
      <c r="D217" s="16">
        <v>50</v>
      </c>
      <c r="E217" s="15">
        <v>0.72</v>
      </c>
      <c r="F217" s="15">
        <v>3.07</v>
      </c>
      <c r="G217" s="15">
        <v>3.84</v>
      </c>
      <c r="H217" s="15">
        <v>45.72</v>
      </c>
      <c r="I217" s="36" t="s">
        <v>115</v>
      </c>
      <c r="J217"/>
    </row>
    <row r="218" spans="2:10" ht="16.5" customHeight="1">
      <c r="B218" s="62"/>
      <c r="C218" s="12" t="s">
        <v>116</v>
      </c>
      <c r="D218" s="16">
        <v>200</v>
      </c>
      <c r="E218" s="15">
        <v>2.91</v>
      </c>
      <c r="F218" s="15">
        <v>6.28</v>
      </c>
      <c r="G218" s="15">
        <v>13.97</v>
      </c>
      <c r="H218" s="15">
        <v>125.43</v>
      </c>
      <c r="I218" s="15">
        <v>26</v>
      </c>
      <c r="J218"/>
    </row>
    <row r="219" spans="2:10" ht="16.5" customHeight="1">
      <c r="B219" s="62"/>
      <c r="C219" s="11" t="s">
        <v>117</v>
      </c>
      <c r="D219" s="16">
        <v>60</v>
      </c>
      <c r="E219" s="15">
        <v>14.44</v>
      </c>
      <c r="F219" s="15">
        <v>14.42</v>
      </c>
      <c r="G219" s="15">
        <v>9.3800000000000008</v>
      </c>
      <c r="H219" s="15">
        <v>223.95</v>
      </c>
      <c r="I219" s="15">
        <v>50</v>
      </c>
      <c r="J219"/>
    </row>
    <row r="220" spans="2:10" ht="16.5" customHeight="1">
      <c r="B220" s="62"/>
      <c r="C220" s="15" t="s">
        <v>46</v>
      </c>
      <c r="D220" s="16">
        <v>150</v>
      </c>
      <c r="E220" s="15">
        <v>4.2</v>
      </c>
      <c r="F220" s="15">
        <v>4</v>
      </c>
      <c r="G220" s="15">
        <v>26.4</v>
      </c>
      <c r="H220" s="15">
        <v>158.69999999999999</v>
      </c>
      <c r="I220" s="16">
        <v>44</v>
      </c>
      <c r="J220"/>
    </row>
    <row r="221" spans="2:10" ht="16.5" customHeight="1">
      <c r="B221" s="62"/>
      <c r="C221" s="11" t="s">
        <v>47</v>
      </c>
      <c r="D221" s="16">
        <v>200</v>
      </c>
      <c r="E221" s="15">
        <v>0.16</v>
      </c>
      <c r="F221" s="15">
        <v>0.16</v>
      </c>
      <c r="G221" s="15">
        <v>13.86</v>
      </c>
      <c r="H221" s="15">
        <v>58.5</v>
      </c>
      <c r="I221" s="16">
        <v>37</v>
      </c>
      <c r="J221"/>
    </row>
    <row r="222" spans="2:10">
      <c r="B222" s="63"/>
      <c r="C222" s="11" t="s">
        <v>26</v>
      </c>
      <c r="D222" s="15">
        <v>50</v>
      </c>
      <c r="E222" s="15">
        <v>2.8</v>
      </c>
      <c r="F222" s="15">
        <v>0.55000000000000004</v>
      </c>
      <c r="G222" s="15">
        <v>24.7</v>
      </c>
      <c r="H222" s="15">
        <v>99.9</v>
      </c>
      <c r="I222" s="15">
        <v>72</v>
      </c>
      <c r="J222"/>
    </row>
    <row r="223" spans="2:10">
      <c r="B223" s="68" t="s">
        <v>27</v>
      </c>
      <c r="C223" s="69"/>
      <c r="D223" s="18">
        <f>SUM(D217:D222)</f>
        <v>710</v>
      </c>
      <c r="E223" s="18">
        <f t="shared" ref="E223:H223" si="50">SUM(E217:E222)</f>
        <v>25.23</v>
      </c>
      <c r="F223" s="18">
        <f t="shared" si="50"/>
        <v>28.48</v>
      </c>
      <c r="G223" s="18">
        <f t="shared" si="50"/>
        <v>92.15</v>
      </c>
      <c r="H223" s="18">
        <f t="shared" si="50"/>
        <v>712.19999999999993</v>
      </c>
      <c r="I223" s="15"/>
      <c r="J223"/>
    </row>
    <row r="224" spans="2:10" ht="16.5" customHeight="1">
      <c r="B224" s="64" t="s">
        <v>48</v>
      </c>
      <c r="C224" s="15" t="s">
        <v>50</v>
      </c>
      <c r="D224" s="15">
        <v>190</v>
      </c>
      <c r="E224" s="15">
        <v>5.8</v>
      </c>
      <c r="F224" s="15">
        <v>6.4</v>
      </c>
      <c r="G224" s="15">
        <v>8</v>
      </c>
      <c r="H224" s="15">
        <v>118</v>
      </c>
      <c r="I224" s="15">
        <v>38</v>
      </c>
      <c r="J224"/>
    </row>
    <row r="225" spans="2:10" ht="16.5" customHeight="1">
      <c r="B225" s="66"/>
      <c r="C225" s="11" t="s">
        <v>51</v>
      </c>
      <c r="D225" s="16">
        <v>65</v>
      </c>
      <c r="E225" s="15">
        <v>3.16</v>
      </c>
      <c r="F225" s="15">
        <v>0.32</v>
      </c>
      <c r="G225" s="15">
        <v>35.9</v>
      </c>
      <c r="H225" s="15">
        <v>156.5</v>
      </c>
      <c r="I225" s="15">
        <v>66</v>
      </c>
      <c r="J225"/>
    </row>
    <row r="226" spans="2:10" ht="16.5" customHeight="1">
      <c r="B226" s="68" t="s">
        <v>30</v>
      </c>
      <c r="C226" s="69"/>
      <c r="D226" s="17">
        <f t="shared" ref="D226:H226" si="51">SUM(D224:D225)</f>
        <v>255</v>
      </c>
      <c r="E226" s="17">
        <f t="shared" si="51"/>
        <v>8.9600000000000009</v>
      </c>
      <c r="F226" s="17">
        <f t="shared" si="51"/>
        <v>6.7200000000000006</v>
      </c>
      <c r="G226" s="17">
        <f t="shared" si="51"/>
        <v>43.9</v>
      </c>
      <c r="H226" s="17">
        <f t="shared" si="51"/>
        <v>274.5</v>
      </c>
      <c r="I226" s="15"/>
      <c r="J226"/>
    </row>
    <row r="227" spans="2:10" ht="16.5" customHeight="1">
      <c r="B227" s="61" t="s">
        <v>31</v>
      </c>
      <c r="C227" s="12" t="s">
        <v>118</v>
      </c>
      <c r="D227" s="16">
        <v>200</v>
      </c>
      <c r="E227" s="15">
        <v>31.53</v>
      </c>
      <c r="F227" s="15">
        <v>17.96</v>
      </c>
      <c r="G227" s="15">
        <v>10.31</v>
      </c>
      <c r="H227" s="15">
        <v>330.12</v>
      </c>
      <c r="I227" s="15">
        <v>61</v>
      </c>
      <c r="J227"/>
    </row>
    <row r="228" spans="2:10" ht="33" customHeight="1">
      <c r="B228" s="62"/>
      <c r="C228" s="12" t="s">
        <v>103</v>
      </c>
      <c r="D228" s="16">
        <v>50</v>
      </c>
      <c r="E228" s="15">
        <v>1.06</v>
      </c>
      <c r="F228" s="15">
        <v>2.0699999999999998</v>
      </c>
      <c r="G228" s="15">
        <v>3.36</v>
      </c>
      <c r="H228" s="15">
        <v>36.979999999999997</v>
      </c>
      <c r="I228" s="15">
        <v>4</v>
      </c>
      <c r="J228"/>
    </row>
    <row r="229" spans="2:10" ht="16.5" customHeight="1">
      <c r="B229" s="62"/>
      <c r="C229" s="12" t="s">
        <v>54</v>
      </c>
      <c r="D229" s="16">
        <v>200</v>
      </c>
      <c r="E229" s="15">
        <v>0.21</v>
      </c>
      <c r="F229" s="15">
        <v>0.01</v>
      </c>
      <c r="G229" s="15">
        <v>10.3</v>
      </c>
      <c r="H229" s="15">
        <v>43.3</v>
      </c>
      <c r="I229" s="16">
        <v>33</v>
      </c>
      <c r="J229"/>
    </row>
    <row r="230" spans="2:10">
      <c r="B230" s="63"/>
      <c r="C230" s="11" t="s">
        <v>35</v>
      </c>
      <c r="D230" s="15">
        <v>20</v>
      </c>
      <c r="E230" s="15">
        <v>1.52</v>
      </c>
      <c r="F230" s="15">
        <v>0.16</v>
      </c>
      <c r="G230" s="15">
        <v>9.84</v>
      </c>
      <c r="H230" s="15">
        <v>47</v>
      </c>
      <c r="I230" s="15" t="s">
        <v>55</v>
      </c>
      <c r="J230"/>
    </row>
    <row r="231" spans="2:10">
      <c r="B231" s="68" t="s">
        <v>36</v>
      </c>
      <c r="C231" s="69"/>
      <c r="D231" s="18">
        <f>SUM(D227:D230)</f>
        <v>470</v>
      </c>
      <c r="E231" s="18">
        <f t="shared" ref="E231:H231" si="52">SUM(E227:E230)</f>
        <v>34.320000000000007</v>
      </c>
      <c r="F231" s="18">
        <f t="shared" si="52"/>
        <v>20.200000000000003</v>
      </c>
      <c r="G231" s="18">
        <f t="shared" si="52"/>
        <v>33.81</v>
      </c>
      <c r="H231" s="18">
        <f t="shared" si="52"/>
        <v>457.40000000000003</v>
      </c>
      <c r="I231" s="15"/>
      <c r="J231"/>
    </row>
    <row r="232" spans="2:10" ht="18.75">
      <c r="B232" s="19" t="s">
        <v>56</v>
      </c>
      <c r="C232" s="19"/>
      <c r="D232" s="19">
        <f t="shared" ref="D232:H232" si="53">D214+D216+D223+D226+D231</f>
        <v>1992</v>
      </c>
      <c r="E232" s="19">
        <f t="shared" si="53"/>
        <v>80.740000000000009</v>
      </c>
      <c r="F232" s="19">
        <f t="shared" si="53"/>
        <v>72.27</v>
      </c>
      <c r="G232" s="19">
        <f t="shared" si="53"/>
        <v>236.65</v>
      </c>
      <c r="H232" s="19">
        <f t="shared" si="53"/>
        <v>1934.06</v>
      </c>
      <c r="I232" s="15"/>
      <c r="J232"/>
    </row>
    <row r="233" spans="2:10" ht="18.75" customHeight="1">
      <c r="B233" s="67" t="s">
        <v>119</v>
      </c>
      <c r="C233" s="67"/>
      <c r="D233" s="67"/>
      <c r="E233" s="67"/>
      <c r="F233" s="67"/>
      <c r="G233" s="67"/>
      <c r="H233" s="67"/>
      <c r="I233" s="67"/>
      <c r="J233" s="67"/>
    </row>
    <row r="234" spans="2:10" ht="15.75" customHeight="1">
      <c r="B234" s="58" t="s">
        <v>1</v>
      </c>
      <c r="C234" s="58" t="s">
        <v>2</v>
      </c>
      <c r="D234" s="58" t="s">
        <v>3</v>
      </c>
      <c r="E234" s="58" t="s">
        <v>4</v>
      </c>
      <c r="F234" s="58"/>
      <c r="G234" s="58"/>
      <c r="H234" s="58" t="s">
        <v>5</v>
      </c>
      <c r="I234" s="59" t="s">
        <v>6</v>
      </c>
      <c r="J234" s="55"/>
    </row>
    <row r="235" spans="2:10" ht="49.5" customHeight="1">
      <c r="B235" s="58"/>
      <c r="C235" s="58"/>
      <c r="D235" s="58"/>
      <c r="E235" s="54" t="s">
        <v>7</v>
      </c>
      <c r="F235" s="54" t="s">
        <v>8</v>
      </c>
      <c r="G235" s="54" t="s">
        <v>9</v>
      </c>
      <c r="H235" s="58"/>
      <c r="I235" s="60"/>
      <c r="J235"/>
    </row>
    <row r="236" spans="2:10" ht="16.5" customHeight="1">
      <c r="B236" s="61" t="s">
        <v>10</v>
      </c>
      <c r="C236" s="11" t="s">
        <v>120</v>
      </c>
      <c r="D236" s="16">
        <v>200</v>
      </c>
      <c r="E236" s="15">
        <v>9.1999999999999993</v>
      </c>
      <c r="F236" s="15">
        <v>9.1</v>
      </c>
      <c r="G236" s="15">
        <v>43.3</v>
      </c>
      <c r="H236" s="15">
        <v>291.8</v>
      </c>
      <c r="I236" s="11">
        <v>17</v>
      </c>
      <c r="J236"/>
    </row>
    <row r="237" spans="2:10" ht="16.5" customHeight="1">
      <c r="B237" s="62"/>
      <c r="C237" s="11" t="s">
        <v>34</v>
      </c>
      <c r="D237" s="16">
        <v>200</v>
      </c>
      <c r="E237" s="15">
        <v>2.9</v>
      </c>
      <c r="F237" s="15">
        <v>3.3</v>
      </c>
      <c r="G237" s="15">
        <v>12.9</v>
      </c>
      <c r="H237" s="15">
        <v>93.4</v>
      </c>
      <c r="I237" s="16">
        <v>35</v>
      </c>
      <c r="J237"/>
    </row>
    <row r="238" spans="2:10" ht="16.5" customHeight="1">
      <c r="B238" s="63"/>
      <c r="C238" s="11" t="s">
        <v>40</v>
      </c>
      <c r="D238" s="16">
        <v>45</v>
      </c>
      <c r="E238" s="15">
        <v>2.7</v>
      </c>
      <c r="F238" s="15">
        <v>7.5</v>
      </c>
      <c r="G238" s="15">
        <v>15.8</v>
      </c>
      <c r="H238" s="15">
        <v>148.4</v>
      </c>
      <c r="I238" s="15" t="s">
        <v>121</v>
      </c>
      <c r="J238"/>
    </row>
    <row r="239" spans="2:10" ht="16.5" customHeight="1">
      <c r="B239" s="70" t="s">
        <v>15</v>
      </c>
      <c r="C239" s="71"/>
      <c r="D239" s="17">
        <f>SUM(D236:D238)</f>
        <v>445</v>
      </c>
      <c r="E239" s="17">
        <f t="shared" ref="E239:H239" si="54">SUM(E236:E238)</f>
        <v>14.8</v>
      </c>
      <c r="F239" s="17">
        <f t="shared" si="54"/>
        <v>19.899999999999999</v>
      </c>
      <c r="G239" s="17">
        <f t="shared" si="54"/>
        <v>72</v>
      </c>
      <c r="H239" s="17">
        <f t="shared" si="54"/>
        <v>533.6</v>
      </c>
      <c r="I239" s="15"/>
      <c r="J239"/>
    </row>
    <row r="240" spans="2:10" ht="33">
      <c r="B240" s="30" t="s">
        <v>16</v>
      </c>
      <c r="C240" s="11" t="s">
        <v>17</v>
      </c>
      <c r="D240" s="15">
        <v>100</v>
      </c>
      <c r="E240" s="15">
        <v>0.5</v>
      </c>
      <c r="F240" s="15">
        <v>0.1</v>
      </c>
      <c r="G240" s="15">
        <v>10.1</v>
      </c>
      <c r="H240" s="15">
        <v>46</v>
      </c>
      <c r="I240" s="15">
        <v>32</v>
      </c>
      <c r="J240"/>
    </row>
    <row r="241" spans="2:10">
      <c r="B241" s="72" t="s">
        <v>19</v>
      </c>
      <c r="C241" s="73"/>
      <c r="D241" s="17">
        <f>SUM(D240)</f>
        <v>100</v>
      </c>
      <c r="E241" s="17">
        <f t="shared" ref="E241:H241" si="55">SUM(E240)</f>
        <v>0.5</v>
      </c>
      <c r="F241" s="17">
        <f t="shared" si="55"/>
        <v>0.1</v>
      </c>
      <c r="G241" s="17">
        <f t="shared" si="55"/>
        <v>10.1</v>
      </c>
      <c r="H241" s="17">
        <f t="shared" si="55"/>
        <v>46</v>
      </c>
      <c r="I241" s="15"/>
      <c r="J241"/>
    </row>
    <row r="242" spans="2:10">
      <c r="B242" s="61" t="s">
        <v>20</v>
      </c>
      <c r="C242" s="43" t="s">
        <v>179</v>
      </c>
      <c r="D242" s="16">
        <v>50</v>
      </c>
      <c r="E242" s="15">
        <v>0.89</v>
      </c>
      <c r="F242" s="15">
        <v>2.12</v>
      </c>
      <c r="G242" s="15">
        <v>5.76</v>
      </c>
      <c r="H242" s="15">
        <v>44.24</v>
      </c>
      <c r="I242" s="15">
        <v>2</v>
      </c>
      <c r="J242"/>
    </row>
    <row r="243" spans="2:10" ht="30.75" customHeight="1">
      <c r="B243" s="62"/>
      <c r="C243" s="12" t="s">
        <v>122</v>
      </c>
      <c r="D243" s="16">
        <v>200</v>
      </c>
      <c r="E243" s="15">
        <v>6.06</v>
      </c>
      <c r="F243" s="15">
        <v>0.55000000000000004</v>
      </c>
      <c r="G243" s="15">
        <v>19.989999999999998</v>
      </c>
      <c r="H243" s="15">
        <v>109.75</v>
      </c>
      <c r="I243" s="15">
        <v>24</v>
      </c>
      <c r="J243"/>
    </row>
    <row r="244" spans="2:10" ht="16.5" customHeight="1">
      <c r="B244" s="62"/>
      <c r="C244" s="15" t="s">
        <v>123</v>
      </c>
      <c r="D244" s="16">
        <v>50</v>
      </c>
      <c r="E244" s="15">
        <v>6.4</v>
      </c>
      <c r="F244" s="15">
        <v>5.8</v>
      </c>
      <c r="G244" s="15">
        <v>0.4</v>
      </c>
      <c r="H244" s="15">
        <v>78.5</v>
      </c>
      <c r="I244" s="15">
        <v>30</v>
      </c>
      <c r="J244"/>
    </row>
    <row r="245" spans="2:10">
      <c r="B245" s="62"/>
      <c r="C245" s="15" t="s">
        <v>124</v>
      </c>
      <c r="D245" s="16">
        <v>150</v>
      </c>
      <c r="E245" s="15">
        <v>9.8000000000000007</v>
      </c>
      <c r="F245" s="15">
        <v>4.08</v>
      </c>
      <c r="G245" s="15">
        <v>23.34</v>
      </c>
      <c r="H245" s="15">
        <v>173.33</v>
      </c>
      <c r="I245" s="15">
        <v>78</v>
      </c>
      <c r="J245"/>
    </row>
    <row r="246" spans="2:10" ht="16.5" customHeight="1">
      <c r="B246" s="62"/>
      <c r="C246" s="22" t="s">
        <v>89</v>
      </c>
      <c r="D246" s="16">
        <v>200</v>
      </c>
      <c r="E246" s="11">
        <v>0.16</v>
      </c>
      <c r="F246" s="11">
        <v>0</v>
      </c>
      <c r="G246" s="11">
        <v>16.43</v>
      </c>
      <c r="H246" s="11">
        <v>55.26</v>
      </c>
      <c r="I246" s="15">
        <v>39</v>
      </c>
      <c r="J246"/>
    </row>
    <row r="247" spans="2:10">
      <c r="B247" s="63"/>
      <c r="C247" s="11" t="s">
        <v>26</v>
      </c>
      <c r="D247" s="15">
        <v>50</v>
      </c>
      <c r="E247" s="15">
        <v>2.8</v>
      </c>
      <c r="F247" s="15">
        <v>0.55000000000000004</v>
      </c>
      <c r="G247" s="15">
        <v>24.7</v>
      </c>
      <c r="H247" s="15">
        <v>99.9</v>
      </c>
      <c r="I247" s="15">
        <v>72</v>
      </c>
      <c r="J247"/>
    </row>
    <row r="248" spans="2:10">
      <c r="B248" s="68" t="s">
        <v>27</v>
      </c>
      <c r="C248" s="69"/>
      <c r="D248" s="17">
        <f>SUM(D242:D247)</f>
        <v>700</v>
      </c>
      <c r="E248" s="17">
        <f t="shared" ref="E248:H248" si="56">SUM(E242:E247)</f>
        <v>26.11</v>
      </c>
      <c r="F248" s="17">
        <f t="shared" si="56"/>
        <v>13.1</v>
      </c>
      <c r="G248" s="17">
        <f t="shared" si="56"/>
        <v>90.61999999999999</v>
      </c>
      <c r="H248" s="17">
        <f t="shared" si="56"/>
        <v>560.98</v>
      </c>
      <c r="I248" s="15"/>
      <c r="J248"/>
    </row>
    <row r="249" spans="2:10" ht="15.75" customHeight="1">
      <c r="B249" s="61" t="s">
        <v>48</v>
      </c>
      <c r="C249" s="12" t="s">
        <v>74</v>
      </c>
      <c r="D249" s="15">
        <v>180</v>
      </c>
      <c r="E249" s="15">
        <v>5.8</v>
      </c>
      <c r="F249" s="15">
        <v>6.4</v>
      </c>
      <c r="G249" s="15">
        <v>8</v>
      </c>
      <c r="H249" s="15">
        <v>118</v>
      </c>
      <c r="I249" s="15" t="s">
        <v>176</v>
      </c>
      <c r="J249"/>
    </row>
    <row r="250" spans="2:10" ht="16.5" customHeight="1">
      <c r="B250" s="62"/>
      <c r="C250" s="11" t="s">
        <v>181</v>
      </c>
      <c r="D250" s="16">
        <v>50</v>
      </c>
      <c r="E250" s="15">
        <v>6.1</v>
      </c>
      <c r="F250" s="15">
        <v>6.8</v>
      </c>
      <c r="G250" s="15">
        <v>36.299999999999997</v>
      </c>
      <c r="H250" s="15">
        <v>231</v>
      </c>
      <c r="I250" s="11">
        <v>69</v>
      </c>
      <c r="J250"/>
    </row>
    <row r="251" spans="2:10" ht="16.5" customHeight="1">
      <c r="B251" s="63"/>
      <c r="C251" s="12" t="s">
        <v>73</v>
      </c>
      <c r="D251" s="16">
        <v>40</v>
      </c>
      <c r="E251" s="15">
        <v>0.52</v>
      </c>
      <c r="F251" s="15">
        <v>0.04</v>
      </c>
      <c r="G251" s="15">
        <v>6.75</v>
      </c>
      <c r="H251" s="15">
        <v>29.96</v>
      </c>
      <c r="I251" s="15">
        <v>3</v>
      </c>
      <c r="J251"/>
    </row>
    <row r="252" spans="2:10" ht="16.5" customHeight="1">
      <c r="B252" s="68" t="s">
        <v>30</v>
      </c>
      <c r="C252" s="69"/>
      <c r="D252" s="17">
        <f>SUM(D249:D251)</f>
        <v>270</v>
      </c>
      <c r="E252" s="17">
        <f t="shared" ref="E252:H252" si="57">SUM(E249:E251)</f>
        <v>12.419999999999998</v>
      </c>
      <c r="F252" s="17">
        <f t="shared" si="57"/>
        <v>13.239999999999998</v>
      </c>
      <c r="G252" s="17">
        <f t="shared" si="57"/>
        <v>51.05</v>
      </c>
      <c r="H252" s="17">
        <f t="shared" si="57"/>
        <v>378.96</v>
      </c>
      <c r="I252" s="16"/>
      <c r="J252"/>
    </row>
    <row r="253" spans="2:10" ht="16.5" customHeight="1">
      <c r="B253" s="61" t="s">
        <v>31</v>
      </c>
      <c r="C253" s="15" t="s">
        <v>109</v>
      </c>
      <c r="D253" s="50">
        <v>160</v>
      </c>
      <c r="E253" s="15">
        <v>21.69</v>
      </c>
      <c r="F253" s="15">
        <v>14.25</v>
      </c>
      <c r="G253" s="15">
        <v>35.51</v>
      </c>
      <c r="H253" s="15">
        <v>362.24</v>
      </c>
      <c r="I253" s="15">
        <v>60</v>
      </c>
      <c r="J253"/>
    </row>
    <row r="254" spans="2:10" ht="31.5" customHeight="1">
      <c r="B254" s="62"/>
      <c r="C254" s="15" t="s">
        <v>110</v>
      </c>
      <c r="D254" s="50">
        <v>50</v>
      </c>
      <c r="E254" s="15">
        <v>2.48</v>
      </c>
      <c r="F254" s="15">
        <v>1.71</v>
      </c>
      <c r="G254" s="15">
        <v>11.15</v>
      </c>
      <c r="H254" s="15">
        <v>71.38</v>
      </c>
      <c r="I254" s="15">
        <v>59</v>
      </c>
      <c r="J254"/>
    </row>
    <row r="255" spans="2:10" ht="16.5" customHeight="1">
      <c r="B255" s="62"/>
      <c r="C255" s="15" t="s">
        <v>64</v>
      </c>
      <c r="D255" s="50">
        <v>200</v>
      </c>
      <c r="E255" s="15">
        <v>0.51</v>
      </c>
      <c r="F255" s="15">
        <v>0.1</v>
      </c>
      <c r="G255" s="15">
        <v>23.94</v>
      </c>
      <c r="H255" s="15">
        <v>93.36</v>
      </c>
      <c r="I255" s="15">
        <v>40</v>
      </c>
      <c r="J255"/>
    </row>
    <row r="256" spans="2:10">
      <c r="B256" s="63"/>
      <c r="C256" s="49" t="s">
        <v>111</v>
      </c>
      <c r="D256" s="15">
        <v>40</v>
      </c>
      <c r="E256" s="15">
        <v>3.04</v>
      </c>
      <c r="F256" s="15">
        <v>0.32</v>
      </c>
      <c r="G256" s="15">
        <v>19.68</v>
      </c>
      <c r="H256" s="15">
        <v>94</v>
      </c>
      <c r="I256" s="41" t="s">
        <v>161</v>
      </c>
      <c r="J256"/>
    </row>
    <row r="257" spans="2:10">
      <c r="B257" s="68" t="s">
        <v>36</v>
      </c>
      <c r="C257" s="69"/>
      <c r="D257" s="18">
        <f t="shared" ref="D257:H257" si="58">SUM(D253:D256)</f>
        <v>450</v>
      </c>
      <c r="E257" s="18">
        <f t="shared" si="58"/>
        <v>27.720000000000002</v>
      </c>
      <c r="F257" s="18">
        <f t="shared" si="58"/>
        <v>16.380000000000003</v>
      </c>
      <c r="G257" s="18">
        <f t="shared" si="58"/>
        <v>90.28</v>
      </c>
      <c r="H257" s="18">
        <f t="shared" si="58"/>
        <v>620.98</v>
      </c>
      <c r="I257" s="15"/>
      <c r="J257"/>
    </row>
    <row r="258" spans="2:10" ht="18.75">
      <c r="B258" s="19" t="s">
        <v>56</v>
      </c>
      <c r="C258" s="19"/>
      <c r="D258" s="19">
        <f t="shared" ref="D258:H258" si="59">D239+D241+D248+D252+D257</f>
        <v>1965</v>
      </c>
      <c r="E258" s="19">
        <f t="shared" si="59"/>
        <v>81.55</v>
      </c>
      <c r="F258" s="19">
        <f t="shared" si="59"/>
        <v>62.720000000000006</v>
      </c>
      <c r="G258" s="19">
        <f t="shared" si="59"/>
        <v>314.04999999999995</v>
      </c>
      <c r="H258" s="19">
        <f t="shared" si="59"/>
        <v>2140.52</v>
      </c>
      <c r="I258" s="15"/>
      <c r="J258"/>
    </row>
    <row r="260" spans="2:10" ht="18.75">
      <c r="C260" s="37" t="s">
        <v>126</v>
      </c>
      <c r="D260" s="38"/>
      <c r="E260" s="39">
        <f>SUM(E25,E51,E77,E101,E127,E154,E180,E207,E232,E258)</f>
        <v>716.9899999999999</v>
      </c>
      <c r="F260" s="39">
        <f>SUM(F25,F51,F77,F101,F127,F154,F180,F207,F232,F258)</f>
        <v>662.5</v>
      </c>
      <c r="G260" s="39">
        <f>SUM(G25,G51,G77,G101,G127,G154,G180,G207,G232,G258)</f>
        <v>2776.4400000000005</v>
      </c>
      <c r="H260" s="39">
        <f>SUM(H25,H51,H77,H101,H127,H154,H180,H207,H232,H258)</f>
        <v>19380.100000000002</v>
      </c>
      <c r="I260" s="39" t="e">
        <f>SUM(#REF!,#REF!,#REF!,#REF!,#REF!,#REF!,#REF!,#REF!,#REF!,#REF!)</f>
        <v>#REF!</v>
      </c>
    </row>
    <row r="261" spans="2:10" ht="18.75">
      <c r="C261" s="37" t="s">
        <v>127</v>
      </c>
      <c r="D261" s="38"/>
      <c r="E261" s="39">
        <f>AVERAGE(E25,E51,E77,E101,E127,E154,E180,E207,E232,E258)</f>
        <v>71.698999999999984</v>
      </c>
      <c r="F261" s="39">
        <f>AVERAGE(F25,F51,F77,F101,F127,F154,F180,F207,F232,F258)</f>
        <v>66.25</v>
      </c>
      <c r="G261" s="39">
        <f>AVERAGE(G25,G51,G77,G101,G127,G154,G180,G207,G232,G258)</f>
        <v>277.64400000000006</v>
      </c>
      <c r="H261" s="39">
        <f>AVERAGE(H25,H51,H77,H101,H127,H154,H180,H207,H232,H258)</f>
        <v>1938.0100000000002</v>
      </c>
      <c r="I261" s="39" t="e">
        <f>AVERAGE(#REF!,#REF!,#REF!,#REF!,#REF!,#REF!,#REF!,#REF!,#REF!,#REF!)</f>
        <v>#REF!</v>
      </c>
    </row>
    <row r="262" spans="2:10" ht="56.25">
      <c r="C262" s="37" t="s">
        <v>128</v>
      </c>
      <c r="D262" s="38"/>
      <c r="E262" s="40">
        <v>13</v>
      </c>
      <c r="F262" s="40">
        <v>31</v>
      </c>
      <c r="G262" s="40">
        <v>56</v>
      </c>
      <c r="H262" s="39"/>
      <c r="I262" s="39"/>
    </row>
  </sheetData>
  <mergeCells count="160">
    <mergeCell ref="B32:C32"/>
    <mergeCell ref="B34:C34"/>
    <mergeCell ref="B41:C41"/>
    <mergeCell ref="B45:C45"/>
    <mergeCell ref="B50:C50"/>
    <mergeCell ref="B52:J52"/>
    <mergeCell ref="E53:G53"/>
    <mergeCell ref="B59:C59"/>
    <mergeCell ref="B61:C61"/>
    <mergeCell ref="D53:D54"/>
    <mergeCell ref="B1:J1"/>
    <mergeCell ref="E2:G2"/>
    <mergeCell ref="B8:C8"/>
    <mergeCell ref="B10:C10"/>
    <mergeCell ref="B16:C16"/>
    <mergeCell ref="B19:C19"/>
    <mergeCell ref="B24:C24"/>
    <mergeCell ref="B26:J26"/>
    <mergeCell ref="E27:G27"/>
    <mergeCell ref="D2:D3"/>
    <mergeCell ref="D27:D28"/>
    <mergeCell ref="H2:H3"/>
    <mergeCell ref="H27:H28"/>
    <mergeCell ref="B68:C68"/>
    <mergeCell ref="B72:C72"/>
    <mergeCell ref="B76:C76"/>
    <mergeCell ref="B78:J78"/>
    <mergeCell ref="E79:G79"/>
    <mergeCell ref="B84:C84"/>
    <mergeCell ref="B86:C86"/>
    <mergeCell ref="B91:C91"/>
    <mergeCell ref="B201:B205"/>
    <mergeCell ref="B95:C95"/>
    <mergeCell ref="B87:B90"/>
    <mergeCell ref="B92:B94"/>
    <mergeCell ref="D79:D80"/>
    <mergeCell ref="H79:H80"/>
    <mergeCell ref="B100:C100"/>
    <mergeCell ref="B102:J102"/>
    <mergeCell ref="E103:G103"/>
    <mergeCell ref="B108:C108"/>
    <mergeCell ref="B110:C110"/>
    <mergeCell ref="B117:C117"/>
    <mergeCell ref="B121:C121"/>
    <mergeCell ref="B126:C126"/>
    <mergeCell ref="B128:J128"/>
    <mergeCell ref="D103:D104"/>
    <mergeCell ref="B105:B107"/>
    <mergeCell ref="B111:B116"/>
    <mergeCell ref="B118:B120"/>
    <mergeCell ref="B122:B125"/>
    <mergeCell ref="H103:H104"/>
    <mergeCell ref="B197:C197"/>
    <mergeCell ref="B164:B169"/>
    <mergeCell ref="B171:B173"/>
    <mergeCell ref="B175:B178"/>
    <mergeCell ref="B182:B183"/>
    <mergeCell ref="B184:B187"/>
    <mergeCell ref="B191:B196"/>
    <mergeCell ref="B134:C134"/>
    <mergeCell ref="B136:C136"/>
    <mergeCell ref="B143:C143"/>
    <mergeCell ref="B147:C147"/>
    <mergeCell ref="B153:C153"/>
    <mergeCell ref="B155:J155"/>
    <mergeCell ref="E156:G156"/>
    <mergeCell ref="B161:C161"/>
    <mergeCell ref="B144:B146"/>
    <mergeCell ref="B148:B152"/>
    <mergeCell ref="B156:B157"/>
    <mergeCell ref="B158:B160"/>
    <mergeCell ref="D156:D157"/>
    <mergeCell ref="B239:C239"/>
    <mergeCell ref="B241:C241"/>
    <mergeCell ref="B248:C248"/>
    <mergeCell ref="B252:C252"/>
    <mergeCell ref="B257:C257"/>
    <mergeCell ref="B2:B3"/>
    <mergeCell ref="B4:B7"/>
    <mergeCell ref="B11:B15"/>
    <mergeCell ref="B17:B18"/>
    <mergeCell ref="B20:B23"/>
    <mergeCell ref="B27:B28"/>
    <mergeCell ref="B29:B31"/>
    <mergeCell ref="B35:B40"/>
    <mergeCell ref="B42:B44"/>
    <mergeCell ref="B46:B49"/>
    <mergeCell ref="B53:B54"/>
    <mergeCell ref="B55:B58"/>
    <mergeCell ref="B62:B67"/>
    <mergeCell ref="B69:B71"/>
    <mergeCell ref="B73:B75"/>
    <mergeCell ref="B79:B80"/>
    <mergeCell ref="B81:B83"/>
    <mergeCell ref="B200:C200"/>
    <mergeCell ref="B206:C206"/>
    <mergeCell ref="B131:B133"/>
    <mergeCell ref="B137:B142"/>
    <mergeCell ref="B233:J233"/>
    <mergeCell ref="E234:G234"/>
    <mergeCell ref="B208:J208"/>
    <mergeCell ref="E209:G209"/>
    <mergeCell ref="B214:C214"/>
    <mergeCell ref="B216:C216"/>
    <mergeCell ref="B223:C223"/>
    <mergeCell ref="B226:C226"/>
    <mergeCell ref="B231:C231"/>
    <mergeCell ref="D209:D210"/>
    <mergeCell ref="B163:C163"/>
    <mergeCell ref="B170:C170"/>
    <mergeCell ref="B174:C174"/>
    <mergeCell ref="B179:C179"/>
    <mergeCell ref="B181:J181"/>
    <mergeCell ref="E182:G182"/>
    <mergeCell ref="D234:D235"/>
    <mergeCell ref="H156:H157"/>
    <mergeCell ref="H182:H183"/>
    <mergeCell ref="B188:C188"/>
    <mergeCell ref="B190:C190"/>
    <mergeCell ref="H209:H210"/>
    <mergeCell ref="B242:B247"/>
    <mergeCell ref="B249:B251"/>
    <mergeCell ref="B253:B256"/>
    <mergeCell ref="C2:C3"/>
    <mergeCell ref="C27:C28"/>
    <mergeCell ref="C53:C54"/>
    <mergeCell ref="C79:C80"/>
    <mergeCell ref="C103:C104"/>
    <mergeCell ref="C129:C130"/>
    <mergeCell ref="C156:C157"/>
    <mergeCell ref="C182:C183"/>
    <mergeCell ref="C209:C210"/>
    <mergeCell ref="C234:C235"/>
    <mergeCell ref="B198:B199"/>
    <mergeCell ref="B209:B210"/>
    <mergeCell ref="B211:B213"/>
    <mergeCell ref="B217:B222"/>
    <mergeCell ref="B224:B225"/>
    <mergeCell ref="B227:B230"/>
    <mergeCell ref="B234:B235"/>
    <mergeCell ref="B236:B238"/>
    <mergeCell ref="B96:B99"/>
    <mergeCell ref="B103:B104"/>
    <mergeCell ref="B129:B130"/>
    <mergeCell ref="H234:H235"/>
    <mergeCell ref="D182:D183"/>
    <mergeCell ref="E129:G129"/>
    <mergeCell ref="D129:D130"/>
    <mergeCell ref="I2:I3"/>
    <mergeCell ref="I27:I28"/>
    <mergeCell ref="I53:I54"/>
    <mergeCell ref="I79:I80"/>
    <mergeCell ref="I103:I104"/>
    <mergeCell ref="I129:I130"/>
    <mergeCell ref="I156:I157"/>
    <mergeCell ref="I182:I183"/>
    <mergeCell ref="I209:I210"/>
    <mergeCell ref="I234:I235"/>
    <mergeCell ref="H129:H130"/>
    <mergeCell ref="H53:H54"/>
  </mergeCells>
  <pageMargins left="0.23622047244094491" right="0.23622047244094491" top="0.74803149606299213" bottom="0.74803149606299213" header="0.31496062992125984" footer="0.31496062992125984"/>
  <pageSetup paperSize="9" scale="82" orientation="landscape" r:id="rId1"/>
  <rowBreaks count="9" manualBreakCount="9">
    <brk id="25" max="16383" man="1"/>
    <brk id="51" max="16383" man="1"/>
    <brk id="77" max="16383" man="1"/>
    <brk id="101" max="16383" man="1"/>
    <brk id="127" max="16383" man="1"/>
    <brk id="154" max="16383" man="1"/>
    <brk id="180" max="16383" man="1"/>
    <brk id="207" max="16383" man="1"/>
    <brk id="2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topLeftCell="A7" workbookViewId="0">
      <selection activeCell="J9" sqref="J9"/>
    </sheetView>
  </sheetViews>
  <sheetFormatPr defaultColWidth="9" defaultRowHeight="15"/>
  <cols>
    <col min="1" max="1" width="15.28515625" customWidth="1"/>
  </cols>
  <sheetData>
    <row r="1" spans="1:16" ht="24" customHeight="1">
      <c r="A1" s="84" t="s">
        <v>129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16" ht="30">
      <c r="A2" s="1" t="s">
        <v>130</v>
      </c>
      <c r="B2" s="2" t="s">
        <v>0</v>
      </c>
      <c r="C2" s="2" t="s">
        <v>38</v>
      </c>
      <c r="D2" s="2" t="s">
        <v>57</v>
      </c>
      <c r="E2" s="2" t="s">
        <v>67</v>
      </c>
      <c r="F2" s="2" t="s">
        <v>78</v>
      </c>
      <c r="G2" s="2" t="s">
        <v>84</v>
      </c>
      <c r="H2" s="3" t="s">
        <v>92</v>
      </c>
      <c r="I2" s="2" t="s">
        <v>99</v>
      </c>
      <c r="J2" s="2" t="s">
        <v>112</v>
      </c>
      <c r="K2" s="3" t="s">
        <v>119</v>
      </c>
      <c r="L2" s="5" t="s">
        <v>131</v>
      </c>
      <c r="M2" s="5" t="s">
        <v>132</v>
      </c>
      <c r="P2" s="6"/>
    </row>
    <row r="3" spans="1:16">
      <c r="A3" s="2" t="s">
        <v>133</v>
      </c>
      <c r="B3" s="2">
        <v>95</v>
      </c>
      <c r="C3" s="2">
        <v>90</v>
      </c>
      <c r="D3" s="2">
        <v>95</v>
      </c>
      <c r="E3" s="2">
        <v>95</v>
      </c>
      <c r="F3" s="2">
        <v>0</v>
      </c>
      <c r="G3" s="2">
        <v>95</v>
      </c>
      <c r="H3" s="2">
        <v>95</v>
      </c>
      <c r="I3" s="2">
        <v>90</v>
      </c>
      <c r="J3" s="2">
        <v>95</v>
      </c>
      <c r="K3" s="2">
        <v>0</v>
      </c>
      <c r="L3" s="7">
        <f>AVERAGE(B3:K3)</f>
        <v>75</v>
      </c>
      <c r="M3" s="7">
        <v>75</v>
      </c>
      <c r="P3" s="6"/>
    </row>
    <row r="4" spans="1:16">
      <c r="A4" s="2" t="s">
        <v>134</v>
      </c>
      <c r="B4" s="2">
        <v>0</v>
      </c>
      <c r="C4" s="2">
        <v>0</v>
      </c>
      <c r="D4" s="2">
        <v>0</v>
      </c>
      <c r="E4" s="2">
        <v>0</v>
      </c>
      <c r="F4" s="2">
        <v>135</v>
      </c>
      <c r="G4" s="2">
        <v>0</v>
      </c>
      <c r="H4" s="2">
        <v>0</v>
      </c>
      <c r="I4" s="2">
        <v>0</v>
      </c>
      <c r="J4" s="2">
        <v>0</v>
      </c>
      <c r="K4" s="2">
        <v>135</v>
      </c>
      <c r="L4" s="7">
        <f t="shared" ref="L4:L31" si="0">AVERAGE(B4:K4)</f>
        <v>27</v>
      </c>
      <c r="M4" s="7">
        <v>27</v>
      </c>
      <c r="P4" s="6"/>
    </row>
    <row r="5" spans="1:16">
      <c r="A5" s="2" t="s">
        <v>135</v>
      </c>
      <c r="B5" s="2">
        <v>0</v>
      </c>
      <c r="C5" s="2">
        <v>0</v>
      </c>
      <c r="D5" s="2">
        <v>0</v>
      </c>
      <c r="E5" s="2">
        <v>0</v>
      </c>
      <c r="F5" s="2">
        <v>35</v>
      </c>
      <c r="G5" s="2">
        <v>0</v>
      </c>
      <c r="H5" s="2">
        <v>0</v>
      </c>
      <c r="I5" s="2">
        <v>0</v>
      </c>
      <c r="J5" s="2">
        <v>0</v>
      </c>
      <c r="K5" s="2">
        <v>35</v>
      </c>
      <c r="L5" s="7">
        <f t="shared" si="0"/>
        <v>7</v>
      </c>
      <c r="M5" s="7">
        <v>7</v>
      </c>
      <c r="P5" s="6"/>
    </row>
    <row r="6" spans="1:16">
      <c r="A6" s="2" t="s">
        <v>136</v>
      </c>
      <c r="B6" s="2">
        <v>0</v>
      </c>
      <c r="C6" s="2">
        <v>100</v>
      </c>
      <c r="D6" s="2">
        <v>0</v>
      </c>
      <c r="E6" s="2">
        <v>60</v>
      </c>
      <c r="F6" s="2">
        <v>0</v>
      </c>
      <c r="G6" s="2">
        <v>0</v>
      </c>
      <c r="H6" s="2">
        <v>120</v>
      </c>
      <c r="I6" s="2">
        <v>0</v>
      </c>
      <c r="J6" s="2">
        <v>110</v>
      </c>
      <c r="K6" s="2">
        <v>0</v>
      </c>
      <c r="L6" s="7">
        <f t="shared" si="0"/>
        <v>39</v>
      </c>
      <c r="M6" s="7">
        <v>39</v>
      </c>
    </row>
    <row r="7" spans="1:16">
      <c r="A7" s="2" t="s">
        <v>137</v>
      </c>
      <c r="B7" s="2">
        <v>23</v>
      </c>
      <c r="C7" s="2">
        <v>16</v>
      </c>
      <c r="D7" s="2">
        <v>19</v>
      </c>
      <c r="E7" s="2">
        <v>16</v>
      </c>
      <c r="F7" s="2">
        <v>22</v>
      </c>
      <c r="G7" s="2">
        <v>24</v>
      </c>
      <c r="H7" s="2">
        <v>21</v>
      </c>
      <c r="I7" s="2">
        <v>18</v>
      </c>
      <c r="J7" s="2">
        <v>23</v>
      </c>
      <c r="K7" s="2">
        <v>28</v>
      </c>
      <c r="L7" s="7">
        <f t="shared" si="0"/>
        <v>21</v>
      </c>
      <c r="M7" s="7">
        <v>21</v>
      </c>
    </row>
    <row r="8" spans="1:16">
      <c r="A8" s="2" t="s">
        <v>138</v>
      </c>
      <c r="B8" s="2">
        <v>6</v>
      </c>
      <c r="C8" s="2">
        <v>13</v>
      </c>
      <c r="D8" s="2">
        <v>18</v>
      </c>
      <c r="E8" s="2">
        <v>14</v>
      </c>
      <c r="F8" s="2">
        <v>11</v>
      </c>
      <c r="G8" s="2">
        <v>8</v>
      </c>
      <c r="H8" s="2">
        <v>13</v>
      </c>
      <c r="I8" s="2">
        <v>11</v>
      </c>
      <c r="J8" s="2">
        <v>7</v>
      </c>
      <c r="K8" s="2">
        <v>9</v>
      </c>
      <c r="L8" s="7">
        <f t="shared" si="0"/>
        <v>11</v>
      </c>
      <c r="M8" s="7">
        <v>11</v>
      </c>
    </row>
    <row r="9" spans="1:16">
      <c r="A9" s="2" t="s">
        <v>139</v>
      </c>
      <c r="B9" s="2">
        <v>220</v>
      </c>
      <c r="C9" s="2">
        <v>300</v>
      </c>
      <c r="D9" s="2">
        <v>260</v>
      </c>
      <c r="E9" s="2">
        <v>350</v>
      </c>
      <c r="F9" s="2">
        <v>175</v>
      </c>
      <c r="G9" s="2">
        <v>110</v>
      </c>
      <c r="H9" s="2">
        <v>465</v>
      </c>
      <c r="I9" s="2">
        <v>490</v>
      </c>
      <c r="J9" s="2" t="s">
        <v>140</v>
      </c>
      <c r="K9" s="2">
        <v>180</v>
      </c>
      <c r="L9" s="7">
        <f t="shared" si="0"/>
        <v>283.33333333333331</v>
      </c>
      <c r="M9" s="7">
        <v>300</v>
      </c>
    </row>
    <row r="10" spans="1:16">
      <c r="A10" s="2" t="s">
        <v>141</v>
      </c>
      <c r="B10" s="2">
        <v>25</v>
      </c>
      <c r="C10" s="2">
        <v>10</v>
      </c>
      <c r="D10" s="2">
        <v>11</v>
      </c>
      <c r="E10" s="2">
        <v>11</v>
      </c>
      <c r="F10" s="2">
        <v>3</v>
      </c>
      <c r="G10" s="2">
        <v>20</v>
      </c>
      <c r="H10" s="2">
        <v>10</v>
      </c>
      <c r="I10" s="2">
        <v>10</v>
      </c>
      <c r="J10" s="2">
        <v>10</v>
      </c>
      <c r="K10" s="2">
        <v>0</v>
      </c>
      <c r="L10" s="7">
        <f t="shared" si="0"/>
        <v>11</v>
      </c>
      <c r="M10" s="7">
        <v>11</v>
      </c>
    </row>
    <row r="11" spans="1:16">
      <c r="A11" s="2" t="s">
        <v>142</v>
      </c>
      <c r="B11" s="2">
        <v>110</v>
      </c>
      <c r="C11" s="2">
        <v>0</v>
      </c>
      <c r="D11" s="2">
        <v>0</v>
      </c>
      <c r="E11" s="2">
        <v>0</v>
      </c>
      <c r="F11" s="2">
        <v>45</v>
      </c>
      <c r="G11" s="2">
        <v>100</v>
      </c>
      <c r="H11" s="2">
        <v>0</v>
      </c>
      <c r="I11" s="2">
        <v>100</v>
      </c>
      <c r="J11" s="2">
        <v>0</v>
      </c>
      <c r="K11" s="2">
        <v>45</v>
      </c>
      <c r="L11" s="7">
        <f t="shared" si="0"/>
        <v>40</v>
      </c>
      <c r="M11" s="7">
        <v>40</v>
      </c>
    </row>
    <row r="12" spans="1:16">
      <c r="A12" s="2" t="s">
        <v>143</v>
      </c>
      <c r="B12" s="2">
        <v>32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32</v>
      </c>
      <c r="J12" s="2">
        <v>0</v>
      </c>
      <c r="K12" s="2">
        <v>0</v>
      </c>
      <c r="L12" s="7">
        <f t="shared" si="0"/>
        <v>6.4</v>
      </c>
      <c r="M12" s="7">
        <v>6.4</v>
      </c>
    </row>
    <row r="13" spans="1:16">
      <c r="A13" s="2" t="s">
        <v>77</v>
      </c>
      <c r="B13" s="2">
        <v>0.2</v>
      </c>
      <c r="C13" s="2">
        <v>0.1</v>
      </c>
      <c r="D13" s="2">
        <v>2.1</v>
      </c>
      <c r="E13" s="2">
        <v>0.125</v>
      </c>
      <c r="F13" s="2">
        <v>0.28999999999999998</v>
      </c>
      <c r="G13" s="2">
        <v>0.3</v>
      </c>
      <c r="H13" s="2">
        <v>0.1</v>
      </c>
      <c r="I13" s="2">
        <v>0.55000000000000004</v>
      </c>
      <c r="J13" s="2">
        <v>2.1</v>
      </c>
      <c r="K13" s="2">
        <v>0.2</v>
      </c>
      <c r="L13" s="8">
        <f t="shared" si="0"/>
        <v>0.60650000000000004</v>
      </c>
      <c r="M13" s="7">
        <v>0.6</v>
      </c>
    </row>
    <row r="14" spans="1:16">
      <c r="A14" s="2" t="s">
        <v>144</v>
      </c>
      <c r="B14" s="2">
        <v>10</v>
      </c>
      <c r="C14" s="2">
        <v>10</v>
      </c>
      <c r="D14" s="2">
        <v>50</v>
      </c>
      <c r="E14" s="2">
        <v>6</v>
      </c>
      <c r="F14" s="2">
        <v>60</v>
      </c>
      <c r="G14" s="2">
        <v>15</v>
      </c>
      <c r="H14" s="2">
        <v>3</v>
      </c>
      <c r="I14" s="2">
        <v>66</v>
      </c>
      <c r="J14" s="2">
        <v>10</v>
      </c>
      <c r="K14" s="2">
        <v>60</v>
      </c>
      <c r="L14" s="7">
        <f t="shared" si="0"/>
        <v>29</v>
      </c>
      <c r="M14" s="7">
        <v>29</v>
      </c>
    </row>
    <row r="15" spans="1:16">
      <c r="A15" s="2" t="s">
        <v>145</v>
      </c>
      <c r="B15" s="2">
        <v>0</v>
      </c>
      <c r="C15" s="2">
        <v>0</v>
      </c>
      <c r="D15" s="2">
        <v>7.5</v>
      </c>
      <c r="E15" s="2">
        <v>0</v>
      </c>
      <c r="F15" s="2">
        <v>7.5</v>
      </c>
      <c r="G15" s="2">
        <v>7.5</v>
      </c>
      <c r="H15" s="2">
        <v>0</v>
      </c>
      <c r="I15" s="2">
        <v>0</v>
      </c>
      <c r="J15" s="2">
        <v>0</v>
      </c>
      <c r="K15" s="2">
        <v>7.5</v>
      </c>
      <c r="L15" s="7">
        <f t="shared" si="0"/>
        <v>3</v>
      </c>
      <c r="M15" s="7">
        <v>3</v>
      </c>
    </row>
    <row r="16" spans="1:16">
      <c r="A16" s="2" t="s">
        <v>146</v>
      </c>
      <c r="B16" s="2">
        <v>40</v>
      </c>
      <c r="C16" s="2">
        <v>25</v>
      </c>
      <c r="D16" s="2">
        <v>35</v>
      </c>
      <c r="E16" s="2">
        <v>20</v>
      </c>
      <c r="F16" s="2">
        <v>40</v>
      </c>
      <c r="G16" s="2">
        <v>70</v>
      </c>
      <c r="H16" s="2">
        <v>30</v>
      </c>
      <c r="I16" s="2">
        <v>35</v>
      </c>
      <c r="J16" s="2">
        <v>40</v>
      </c>
      <c r="K16" s="2">
        <v>95</v>
      </c>
      <c r="L16" s="7">
        <f t="shared" si="0"/>
        <v>43</v>
      </c>
      <c r="M16" s="7">
        <v>43</v>
      </c>
    </row>
    <row r="17" spans="1:13">
      <c r="A17" s="2" t="s">
        <v>147</v>
      </c>
      <c r="B17" s="2">
        <v>70</v>
      </c>
      <c r="C17" s="2">
        <v>0</v>
      </c>
      <c r="D17" s="2">
        <v>0</v>
      </c>
      <c r="E17" s="2">
        <v>0</v>
      </c>
      <c r="F17" s="2">
        <v>50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7">
        <f t="shared" si="0"/>
        <v>12</v>
      </c>
      <c r="M17" s="7">
        <v>12</v>
      </c>
    </row>
    <row r="18" spans="1:13">
      <c r="A18" s="2" t="s">
        <v>148</v>
      </c>
      <c r="B18" s="2">
        <v>50</v>
      </c>
      <c r="C18" s="2">
        <v>39</v>
      </c>
      <c r="D18" s="2">
        <v>52</v>
      </c>
      <c r="E18" s="2">
        <v>39</v>
      </c>
      <c r="F18" s="2">
        <v>54</v>
      </c>
      <c r="G18" s="2">
        <v>57</v>
      </c>
      <c r="H18" s="2">
        <v>40</v>
      </c>
      <c r="I18" s="2">
        <v>60</v>
      </c>
      <c r="J18" s="2">
        <v>27</v>
      </c>
      <c r="K18" s="2">
        <v>52</v>
      </c>
      <c r="L18" s="7">
        <f t="shared" si="0"/>
        <v>47</v>
      </c>
      <c r="M18" s="7">
        <v>47</v>
      </c>
    </row>
    <row r="19" spans="1:13">
      <c r="A19" s="2" t="s">
        <v>149</v>
      </c>
      <c r="B19" s="2">
        <v>40</v>
      </c>
      <c r="C19" s="2">
        <v>30</v>
      </c>
      <c r="D19" s="2">
        <v>0</v>
      </c>
      <c r="E19" s="2">
        <v>35</v>
      </c>
      <c r="F19" s="2">
        <v>0</v>
      </c>
      <c r="G19" s="2">
        <v>30</v>
      </c>
      <c r="H19" s="2">
        <v>35</v>
      </c>
      <c r="I19" s="2">
        <v>0</v>
      </c>
      <c r="J19" s="2">
        <v>30</v>
      </c>
      <c r="K19" s="2">
        <v>0</v>
      </c>
      <c r="L19" s="7">
        <f t="shared" si="0"/>
        <v>20</v>
      </c>
      <c r="M19" s="7">
        <v>20</v>
      </c>
    </row>
    <row r="20" spans="1:13">
      <c r="A20" s="2" t="s">
        <v>150</v>
      </c>
      <c r="B20" s="2">
        <v>10</v>
      </c>
      <c r="C20" s="2">
        <v>0</v>
      </c>
      <c r="D20" s="2">
        <v>10</v>
      </c>
      <c r="E20" s="2">
        <v>0</v>
      </c>
      <c r="F20" s="2">
        <v>10</v>
      </c>
      <c r="G20" s="2">
        <v>35</v>
      </c>
      <c r="H20" s="2">
        <v>0</v>
      </c>
      <c r="I20" s="2">
        <v>35</v>
      </c>
      <c r="J20" s="2">
        <v>0</v>
      </c>
      <c r="K20" s="2">
        <v>10</v>
      </c>
      <c r="L20" s="7">
        <f t="shared" si="0"/>
        <v>11</v>
      </c>
      <c r="M20" s="7">
        <v>11</v>
      </c>
    </row>
    <row r="21" spans="1:13">
      <c r="A21" s="2" t="s">
        <v>151</v>
      </c>
      <c r="B21" s="2">
        <v>0</v>
      </c>
      <c r="C21" s="2">
        <v>220</v>
      </c>
      <c r="D21" s="2">
        <v>190</v>
      </c>
      <c r="E21" s="2">
        <v>230</v>
      </c>
      <c r="F21" s="2">
        <v>15</v>
      </c>
      <c r="G21" s="2">
        <v>20</v>
      </c>
      <c r="H21" s="2">
        <v>235</v>
      </c>
      <c r="I21" s="2">
        <v>200</v>
      </c>
      <c r="J21" s="2">
        <v>10</v>
      </c>
      <c r="K21" s="2">
        <v>20</v>
      </c>
      <c r="L21" s="7">
        <f t="shared" si="0"/>
        <v>114</v>
      </c>
      <c r="M21" s="7">
        <v>114</v>
      </c>
    </row>
    <row r="22" spans="1:13">
      <c r="A22" s="2" t="s">
        <v>152</v>
      </c>
      <c r="B22" s="2">
        <v>200</v>
      </c>
      <c r="C22" s="2">
        <v>0</v>
      </c>
      <c r="D22" s="2">
        <v>100</v>
      </c>
      <c r="E22" s="2">
        <v>0</v>
      </c>
      <c r="F22" s="2">
        <v>200</v>
      </c>
      <c r="G22" s="2">
        <v>200</v>
      </c>
      <c r="H22" s="2">
        <v>0</v>
      </c>
      <c r="I22" s="2">
        <v>100</v>
      </c>
      <c r="J22" s="2">
        <v>0</v>
      </c>
      <c r="K22" s="2">
        <v>200</v>
      </c>
      <c r="L22" s="7">
        <f t="shared" si="0"/>
        <v>100</v>
      </c>
      <c r="M22" s="7">
        <v>100</v>
      </c>
    </row>
    <row r="23" spans="1:13">
      <c r="A23" s="2" t="s">
        <v>153</v>
      </c>
      <c r="B23" s="2">
        <v>65</v>
      </c>
      <c r="C23" s="2">
        <v>280</v>
      </c>
      <c r="D23" s="2">
        <v>282</v>
      </c>
      <c r="E23" s="2">
        <v>235</v>
      </c>
      <c r="F23" s="2">
        <v>295</v>
      </c>
      <c r="G23" s="2">
        <v>110</v>
      </c>
      <c r="H23" s="2">
        <v>320</v>
      </c>
      <c r="I23" s="2">
        <v>243</v>
      </c>
      <c r="J23" s="2">
        <v>240</v>
      </c>
      <c r="K23" s="2">
        <v>270</v>
      </c>
      <c r="L23" s="7">
        <f t="shared" si="0"/>
        <v>234</v>
      </c>
      <c r="M23" s="7">
        <v>234</v>
      </c>
    </row>
    <row r="24" spans="1:13">
      <c r="A24" s="2" t="s">
        <v>154</v>
      </c>
      <c r="B24" s="2">
        <v>317</v>
      </c>
      <c r="C24" s="2">
        <v>428</v>
      </c>
      <c r="D24" s="2">
        <v>333</v>
      </c>
      <c r="E24" s="2">
        <v>488</v>
      </c>
      <c r="F24" s="2">
        <v>132</v>
      </c>
      <c r="G24" s="2">
        <v>470</v>
      </c>
      <c r="H24" s="2">
        <v>355</v>
      </c>
      <c r="I24" s="2">
        <v>233</v>
      </c>
      <c r="J24" s="2">
        <v>250</v>
      </c>
      <c r="K24" s="2">
        <v>244</v>
      </c>
      <c r="L24" s="7">
        <f t="shared" si="0"/>
        <v>325</v>
      </c>
      <c r="M24" s="7">
        <v>325</v>
      </c>
    </row>
    <row r="25" spans="1:13">
      <c r="A25" s="2" t="s">
        <v>155</v>
      </c>
      <c r="B25" s="2">
        <v>70</v>
      </c>
      <c r="C25" s="2">
        <v>120</v>
      </c>
      <c r="D25" s="2">
        <v>70</v>
      </c>
      <c r="E25" s="2">
        <v>80</v>
      </c>
      <c r="F25" s="2">
        <v>50</v>
      </c>
      <c r="G25" s="2">
        <v>80</v>
      </c>
      <c r="H25" s="2">
        <v>90</v>
      </c>
      <c r="I25" s="2">
        <v>60</v>
      </c>
      <c r="J25" s="2">
        <v>110</v>
      </c>
      <c r="K25" s="2">
        <v>70</v>
      </c>
      <c r="L25" s="7">
        <f t="shared" si="0"/>
        <v>80</v>
      </c>
      <c r="M25" s="7">
        <v>80</v>
      </c>
    </row>
    <row r="26" spans="1:13">
      <c r="A26" s="2" t="s">
        <v>26</v>
      </c>
      <c r="B26" s="2">
        <v>50</v>
      </c>
      <c r="C26" s="2">
        <v>50</v>
      </c>
      <c r="D26" s="2">
        <v>50</v>
      </c>
      <c r="E26" s="2">
        <v>50</v>
      </c>
      <c r="F26" s="2">
        <v>50</v>
      </c>
      <c r="G26" s="2">
        <v>50</v>
      </c>
      <c r="H26" s="2">
        <v>50</v>
      </c>
      <c r="I26" s="2">
        <v>50</v>
      </c>
      <c r="J26" s="2">
        <v>50</v>
      </c>
      <c r="K26" s="2">
        <v>50</v>
      </c>
      <c r="L26" s="7">
        <f t="shared" si="0"/>
        <v>50</v>
      </c>
      <c r="M26" s="7">
        <v>50</v>
      </c>
    </row>
    <row r="27" spans="1:13">
      <c r="A27" s="2" t="s">
        <v>156</v>
      </c>
      <c r="B27" s="2">
        <v>0.6</v>
      </c>
      <c r="C27" s="2">
        <v>0.6</v>
      </c>
      <c r="D27" s="2">
        <v>0.6</v>
      </c>
      <c r="E27" s="2">
        <v>0.6</v>
      </c>
      <c r="F27" s="2">
        <v>0.6</v>
      </c>
      <c r="G27" s="2">
        <v>0.6</v>
      </c>
      <c r="H27" s="2">
        <v>0.6</v>
      </c>
      <c r="I27" s="2">
        <v>0.6</v>
      </c>
      <c r="J27" s="2">
        <v>0.6</v>
      </c>
      <c r="K27" s="2">
        <v>0.6</v>
      </c>
      <c r="L27" s="7">
        <f t="shared" si="0"/>
        <v>0.59999999999999987</v>
      </c>
      <c r="M27" s="7">
        <v>0.6</v>
      </c>
    </row>
    <row r="28" spans="1:13">
      <c r="A28" s="2" t="s">
        <v>157</v>
      </c>
      <c r="B28" s="2">
        <v>2</v>
      </c>
      <c r="C28" s="2">
        <v>2</v>
      </c>
      <c r="D28" s="2">
        <v>0</v>
      </c>
      <c r="E28" s="2">
        <v>2</v>
      </c>
      <c r="F28" s="2">
        <v>0</v>
      </c>
      <c r="G28" s="2">
        <v>2</v>
      </c>
      <c r="H28" s="2">
        <v>0</v>
      </c>
      <c r="I28" s="2">
        <v>2</v>
      </c>
      <c r="J28" s="2">
        <v>0</v>
      </c>
      <c r="K28" s="2">
        <v>2</v>
      </c>
      <c r="L28" s="7">
        <f t="shared" si="0"/>
        <v>1.2</v>
      </c>
      <c r="M28" s="7">
        <v>1.2</v>
      </c>
    </row>
    <row r="29" spans="1:13">
      <c r="A29" s="2" t="s">
        <v>158</v>
      </c>
      <c r="B29" s="2">
        <v>1.2</v>
      </c>
      <c r="C29" s="2">
        <v>0</v>
      </c>
      <c r="D29" s="2">
        <v>1.2</v>
      </c>
      <c r="E29" s="2">
        <v>0</v>
      </c>
      <c r="F29" s="2">
        <v>1.2</v>
      </c>
      <c r="G29" s="2">
        <v>0</v>
      </c>
      <c r="H29" s="2">
        <v>1.2</v>
      </c>
      <c r="I29" s="2">
        <v>0</v>
      </c>
      <c r="J29" s="2">
        <v>1.2</v>
      </c>
      <c r="K29" s="2">
        <v>0</v>
      </c>
      <c r="L29" s="7">
        <f t="shared" si="0"/>
        <v>0.6</v>
      </c>
      <c r="M29" s="7">
        <v>0.6</v>
      </c>
    </row>
    <row r="30" spans="1:13">
      <c r="A30" s="2" t="s">
        <v>159</v>
      </c>
      <c r="B30" s="2">
        <v>0</v>
      </c>
      <c r="C30" s="2">
        <v>0</v>
      </c>
      <c r="D30" s="2">
        <v>1</v>
      </c>
      <c r="E30" s="2">
        <v>0</v>
      </c>
      <c r="F30" s="2">
        <v>1</v>
      </c>
      <c r="G30" s="2">
        <v>0</v>
      </c>
      <c r="H30" s="2">
        <v>0</v>
      </c>
      <c r="I30" s="2">
        <v>1</v>
      </c>
      <c r="J30" s="2">
        <v>0</v>
      </c>
      <c r="K30" s="2">
        <v>2</v>
      </c>
      <c r="L30" s="7">
        <f t="shared" si="0"/>
        <v>0.5</v>
      </c>
      <c r="M30" s="7">
        <v>0.5</v>
      </c>
    </row>
    <row r="31" spans="1:13">
      <c r="A31" s="4" t="s">
        <v>160</v>
      </c>
      <c r="B31" s="2">
        <v>5</v>
      </c>
      <c r="C31" s="2">
        <v>5</v>
      </c>
      <c r="D31" s="2">
        <v>5</v>
      </c>
      <c r="E31" s="2">
        <v>5</v>
      </c>
      <c r="F31" s="2">
        <v>5</v>
      </c>
      <c r="G31" s="2">
        <v>5</v>
      </c>
      <c r="H31" s="2">
        <v>5</v>
      </c>
      <c r="I31" s="2">
        <v>5</v>
      </c>
      <c r="J31" s="2">
        <v>5</v>
      </c>
      <c r="K31" s="2">
        <v>5</v>
      </c>
      <c r="L31" s="7">
        <f t="shared" si="0"/>
        <v>5</v>
      </c>
      <c r="M31" s="7">
        <v>5</v>
      </c>
    </row>
  </sheetData>
  <mergeCells count="1">
    <mergeCell ref="A1:M1"/>
  </mergeCells>
  <pageMargins left="0.7" right="0.7" top="0.75" bottom="0.75" header="0.3" footer="0.3"/>
  <pageSetup paperSize="9" fitToWidth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2025-02-28T14:12:51Z</cp:lastPrinted>
  <dcterms:created xsi:type="dcterms:W3CDTF">2006-09-16T00:00:00Z</dcterms:created>
  <dcterms:modified xsi:type="dcterms:W3CDTF">2025-03-05T10:10:37Z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A182FD91A6724D34A6BBA8175E5ABA2C_12</vt:lpwstr>
  </property>
  <property fmtid="{D5CDD505-2E9C-101B-9397-08002B2CF9AE}" pid="3" name="KSOProductBuildVer">
    <vt:lpwstr>1049-12.2.0.13412</vt:lpwstr>
  </property>
</Properties>
</file>